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309"/>
  <workbookPr/>
  <mc:AlternateContent xmlns:mc="http://schemas.openxmlformats.org/markup-compatibility/2006">
    <mc:Choice Requires="x15">
      <x15ac:absPath xmlns:x15ac="http://schemas.microsoft.com/office/spreadsheetml/2010/11/ac" url="/Users/cristianmaulen/Google Drive/CustomerTrigger.com/ResourcesCenter/ROI &amp; Tools/"/>
    </mc:Choice>
  </mc:AlternateContent>
  <xr:revisionPtr revIDLastSave="0" documentId="8_{AE37BCBC-A4F9-394C-BABC-946C07DC9263}" xr6:coauthVersionLast="43" xr6:coauthVersionMax="43" xr10:uidLastSave="{00000000-0000-0000-0000-000000000000}"/>
  <bookViews>
    <workbookView xWindow="2640" yWindow="1540" windowWidth="24940" windowHeight="13860"/>
  </bookViews>
  <sheets>
    <sheet name="CLV sin Estrategia " sheetId="4" r:id="rId1"/>
    <sheet name="CLV con Estrategia" sheetId="5" r:id="rId2"/>
    <sheet name="Comparación CLV" sheetId="6" r:id="rId3"/>
    <sheet name="Instrucciones de Uso" sheetId="8"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5" l="1"/>
  <c r="E19" i="5"/>
  <c r="D19" i="5"/>
  <c r="C19" i="5"/>
  <c r="B19" i="5"/>
  <c r="D15" i="4" l="1"/>
  <c r="C8" i="4"/>
  <c r="F16" i="4"/>
  <c r="B14" i="4"/>
  <c r="B20" i="4"/>
  <c r="F6" i="4"/>
  <c r="B25" i="4"/>
  <c r="B15" i="4"/>
  <c r="C20" i="4"/>
  <c r="F7" i="4"/>
  <c r="C25" i="4"/>
  <c r="C15" i="4"/>
  <c r="D20" i="4"/>
  <c r="F8" i="4"/>
  <c r="D25" i="4"/>
  <c r="E20" i="4"/>
  <c r="F9" i="4"/>
  <c r="E25" i="4"/>
  <c r="E15" i="4"/>
  <c r="F20" i="4"/>
  <c r="F10" i="4"/>
  <c r="F25" i="4"/>
  <c r="C12" i="5"/>
  <c r="C21" i="5" s="1"/>
  <c r="B18" i="5"/>
  <c r="C18" i="5" s="1"/>
  <c r="D18" i="5" s="1"/>
  <c r="E18" i="5" s="1"/>
  <c r="B25" i="5"/>
  <c r="F8" i="5"/>
  <c r="F13" i="5" s="1"/>
  <c r="E31" i="5" s="1"/>
  <c r="F15" i="4"/>
  <c r="E25" i="5"/>
  <c r="F25" i="5"/>
  <c r="C14" i="4"/>
  <c r="D14" i="4" s="1"/>
  <c r="D16" i="4"/>
  <c r="B16" i="4"/>
  <c r="B17" i="4"/>
  <c r="B21" i="4" s="1"/>
  <c r="C16" i="4"/>
  <c r="E16" i="4"/>
  <c r="D25" i="5"/>
  <c r="C25" i="5"/>
  <c r="D21" i="5" l="1"/>
  <c r="E21" i="5"/>
  <c r="F21" i="5"/>
  <c r="B21" i="5"/>
  <c r="B22" i="5" s="1"/>
  <c r="B27" i="5" s="1"/>
  <c r="C22" i="5"/>
  <c r="C27" i="5" s="1"/>
  <c r="C30" i="5" s="1"/>
  <c r="F12" i="5"/>
  <c r="D31" i="5" s="1"/>
  <c r="F10" i="5"/>
  <c r="B31" i="5" s="1"/>
  <c r="F14" i="5"/>
  <c r="F31" i="5" s="1"/>
  <c r="F11" i="5"/>
  <c r="C31" i="5" s="1"/>
  <c r="F18" i="5"/>
  <c r="E22" i="5"/>
  <c r="E14" i="4"/>
  <c r="D17" i="4"/>
  <c r="D22" i="5"/>
  <c r="B24" i="4"/>
  <c r="B26" i="4" s="1"/>
  <c r="B27" i="4" s="1"/>
  <c r="C17" i="4"/>
  <c r="F22" i="5" l="1"/>
  <c r="F27" i="5" s="1"/>
  <c r="F30" i="5" s="1"/>
  <c r="F32" i="5" s="1"/>
  <c r="B30" i="5"/>
  <c r="B32" i="5" s="1"/>
  <c r="B33" i="5" s="1"/>
  <c r="B35" i="5" s="1"/>
  <c r="C5" i="6" s="1"/>
  <c r="C32" i="5"/>
  <c r="D27" i="5"/>
  <c r="D30" i="5" s="1"/>
  <c r="D32" i="5" s="1"/>
  <c r="F14" i="4"/>
  <c r="F17" i="4" s="1"/>
  <c r="E17" i="4"/>
  <c r="D24" i="4"/>
  <c r="D26" i="4" s="1"/>
  <c r="D21" i="4"/>
  <c r="C21" i="4"/>
  <c r="C24" i="4" s="1"/>
  <c r="C26" i="4" s="1"/>
  <c r="C27" i="4" s="1"/>
  <c r="B29" i="4"/>
  <c r="B5" i="6" s="1"/>
  <c r="E27" i="5"/>
  <c r="E30" i="5" s="1"/>
  <c r="E32" i="5" s="1"/>
  <c r="C33" i="5" l="1"/>
  <c r="D33" i="5" s="1"/>
  <c r="D27" i="4"/>
  <c r="C29" i="4"/>
  <c r="B6" i="6" s="1"/>
  <c r="E21" i="4"/>
  <c r="E24" i="4" s="1"/>
  <c r="E26" i="4" s="1"/>
  <c r="C35" i="5"/>
  <c r="C6" i="6" s="1"/>
  <c r="F21" i="4"/>
  <c r="F24" i="4"/>
  <c r="F26" i="4" s="1"/>
  <c r="D35" i="5" l="1"/>
  <c r="C7" i="6" s="1"/>
  <c r="E33" i="5"/>
  <c r="E27" i="4"/>
  <c r="D29" i="4"/>
  <c r="B7" i="6" s="1"/>
  <c r="F33" i="5" l="1"/>
  <c r="F35" i="5" s="1"/>
  <c r="C9" i="6" s="1"/>
  <c r="C13" i="6" s="1"/>
  <c r="E35" i="5"/>
  <c r="C8" i="6" s="1"/>
  <c r="F27" i="4"/>
  <c r="F29" i="4" s="1"/>
  <c r="B9" i="6" s="1"/>
  <c r="C14" i="6" s="1"/>
  <c r="E29" i="4"/>
  <c r="B8" i="6" s="1"/>
  <c r="C17" i="6" l="1"/>
  <c r="C15" i="6"/>
  <c r="C16" i="6" s="1"/>
</calcChain>
</file>

<file path=xl/comments1.xml><?xml version="1.0" encoding="utf-8"?>
<comments xmlns="http://schemas.openxmlformats.org/spreadsheetml/2006/main">
  <authors>
    <author>Horacio Marchand Flores</author>
  </authors>
  <commentList>
    <comment ref="E4" authorId="0" shapeId="0">
      <text>
        <r>
          <rPr>
            <sz val="8"/>
            <color indexed="81"/>
            <rFont val="Tahoma"/>
            <family val="2"/>
          </rPr>
          <t>Introduce la tasa de interés del mercado.  Se puede adaptar en función de condiciones del negocio y el mercado</t>
        </r>
      </text>
    </comment>
    <comment ref="B5" authorId="0" shapeId="0">
      <text>
        <r>
          <rPr>
            <sz val="8"/>
            <color indexed="81"/>
            <rFont val="Tahoma"/>
            <family val="2"/>
          </rPr>
          <t>Introduce el número de clientes actuales o del año anterior</t>
        </r>
        <r>
          <rPr>
            <sz val="8"/>
            <color indexed="81"/>
            <rFont val="Tahoma"/>
            <family val="2"/>
          </rPr>
          <t xml:space="preserve">
</t>
        </r>
      </text>
    </comment>
    <comment ref="F5" authorId="0" shapeId="0">
      <text>
        <r>
          <rPr>
            <sz val="8"/>
            <color indexed="81"/>
            <rFont val="Tahoma"/>
            <family val="2"/>
          </rPr>
          <t xml:space="preserve">Sirve para traer a valor presente las utilidades generadas por los clientes leales a través del tiempo.  
</t>
        </r>
        <r>
          <rPr>
            <sz val="8"/>
            <color indexed="81"/>
            <rFont val="Tahoma"/>
            <family val="2"/>
          </rPr>
          <t xml:space="preserve">
</t>
        </r>
      </text>
    </comment>
    <comment ref="B6" authorId="0" shapeId="0">
      <text>
        <r>
          <rPr>
            <sz val="8"/>
            <color indexed="81"/>
            <rFont val="Tahoma"/>
            <family val="2"/>
          </rPr>
          <t>Introduce el precio promedio por producto o servicio</t>
        </r>
      </text>
    </comment>
    <comment ref="F6" authorId="0" shapeId="0">
      <text>
        <r>
          <rPr>
            <b/>
            <sz val="8"/>
            <color indexed="81"/>
            <rFont val="Tahoma"/>
            <family val="2"/>
          </rPr>
          <t xml:space="preserve">Celda formulada:
</t>
        </r>
        <r>
          <rPr>
            <sz val="8"/>
            <color indexed="81"/>
            <rFont val="Tahoma"/>
            <family val="2"/>
          </rPr>
          <t>La tasa de descuento se calcula con la fórmula</t>
        </r>
        <r>
          <rPr>
            <sz val="8"/>
            <color indexed="81"/>
            <rFont val="Tahoma"/>
            <family val="2"/>
          </rPr>
          <t xml:space="preserve">
D=(1+i)^n-1
i = tasa de interés
n= número de años</t>
        </r>
      </text>
    </comment>
    <comment ref="B7" authorId="0" shapeId="0">
      <text>
        <r>
          <rPr>
            <sz val="8"/>
            <color indexed="81"/>
            <rFont val="Tahoma"/>
            <family val="2"/>
          </rPr>
          <t>Introduce el promedio de productos o servicios vendidos por cliente en el año</t>
        </r>
        <r>
          <rPr>
            <sz val="8"/>
            <color indexed="81"/>
            <rFont val="Tahoma"/>
            <family val="2"/>
          </rPr>
          <t xml:space="preserve">
</t>
        </r>
      </text>
    </comment>
    <comment ref="F7" authorId="0" shapeId="0">
      <text>
        <r>
          <rPr>
            <b/>
            <sz val="8"/>
            <color indexed="81"/>
            <rFont val="Tahoma"/>
            <family val="2"/>
          </rPr>
          <t xml:space="preserve">Celda formulada:
</t>
        </r>
        <r>
          <rPr>
            <sz val="8"/>
            <color indexed="81"/>
            <rFont val="Tahoma"/>
            <family val="2"/>
          </rPr>
          <t>La tasa de descuento se calcula con la fórmula</t>
        </r>
        <r>
          <rPr>
            <sz val="8"/>
            <color indexed="81"/>
            <rFont val="Tahoma"/>
            <family val="2"/>
          </rPr>
          <t xml:space="preserve">
D=(1+i)^n-1
i = tasa de interés
n= número de años</t>
        </r>
      </text>
    </comment>
    <comment ref="B8" authorId="0" shapeId="0">
      <text>
        <r>
          <rPr>
            <b/>
            <sz val="8"/>
            <color rgb="FF000000"/>
            <rFont val="Tahoma"/>
            <family val="2"/>
          </rPr>
          <t>Celda formulada:</t>
        </r>
        <r>
          <rPr>
            <sz val="8"/>
            <color rgb="FF000000"/>
            <rFont val="Tahoma"/>
            <family val="2"/>
          </rPr>
          <t xml:space="preserve">
</t>
        </r>
        <r>
          <rPr>
            <sz val="8"/>
            <color rgb="FF000000"/>
            <rFont val="Tahoma"/>
            <family val="2"/>
          </rPr>
          <t xml:space="preserve">Se calcula multiplicando el precio promedio por unidad por el promedio de unidades vendidas por cliente
</t>
        </r>
      </text>
    </comment>
    <comment ref="F8" authorId="0" shapeId="0">
      <text>
        <r>
          <rPr>
            <b/>
            <sz val="8"/>
            <color indexed="81"/>
            <rFont val="Tahoma"/>
            <family val="2"/>
          </rPr>
          <t xml:space="preserve">Celda formulada:
</t>
        </r>
        <r>
          <rPr>
            <sz val="8"/>
            <color indexed="81"/>
            <rFont val="Tahoma"/>
            <family val="2"/>
          </rPr>
          <t>La tasa de descuento se calcula con la fórmula</t>
        </r>
        <r>
          <rPr>
            <sz val="8"/>
            <color indexed="81"/>
            <rFont val="Tahoma"/>
            <family val="2"/>
          </rPr>
          <t xml:space="preserve">
D=(1+i)^n-1
i = tasa de interés
n= número de años</t>
        </r>
      </text>
    </comment>
    <comment ref="B9" authorId="0" shapeId="0">
      <text>
        <r>
          <rPr>
            <sz val="8"/>
            <color indexed="81"/>
            <rFont val="Tahoma"/>
            <family val="2"/>
          </rPr>
          <t xml:space="preserve">Introduce un porcentaje estimado de clientes que continuan comprando de un año a otro
</t>
        </r>
      </text>
    </comment>
    <comment ref="F9" authorId="0" shapeId="0">
      <text>
        <r>
          <rPr>
            <b/>
            <sz val="8"/>
            <color indexed="81"/>
            <rFont val="Tahoma"/>
            <family val="2"/>
          </rPr>
          <t xml:space="preserve">Celda formulada:
</t>
        </r>
        <r>
          <rPr>
            <sz val="8"/>
            <color indexed="81"/>
            <rFont val="Tahoma"/>
            <family val="2"/>
          </rPr>
          <t>La tasa de descuento se calcula con la fórmula</t>
        </r>
        <r>
          <rPr>
            <sz val="8"/>
            <color indexed="81"/>
            <rFont val="Tahoma"/>
            <family val="2"/>
          </rPr>
          <t xml:space="preserve">
D=(1+i)^n-1
i = tasa de interés
n= número de años</t>
        </r>
      </text>
    </comment>
    <comment ref="B10" authorId="0" shapeId="0">
      <text>
        <r>
          <rPr>
            <sz val="8"/>
            <color indexed="81"/>
            <rFont val="Tahoma"/>
            <family val="2"/>
          </rPr>
          <t>Introduce un porcentaje estimado de costos que implica la venta y/o operación del negocio</t>
        </r>
        <r>
          <rPr>
            <sz val="8"/>
            <color indexed="81"/>
            <rFont val="Tahoma"/>
            <family val="2"/>
          </rPr>
          <t xml:space="preserve">
</t>
        </r>
      </text>
    </comment>
    <comment ref="F10" authorId="0" shapeId="0">
      <text>
        <r>
          <rPr>
            <b/>
            <sz val="8"/>
            <color indexed="8"/>
            <rFont val="Tahoma"/>
            <family val="2"/>
          </rPr>
          <t xml:space="preserve">Celda formulada:
</t>
        </r>
        <r>
          <rPr>
            <sz val="8"/>
            <color indexed="8"/>
            <rFont val="Tahoma"/>
            <family val="2"/>
          </rPr>
          <t xml:space="preserve">La tasa de descuento se calcula con la fórmula
</t>
        </r>
        <r>
          <rPr>
            <sz val="8"/>
            <color indexed="8"/>
            <rFont val="Tahoma"/>
            <family val="2"/>
          </rPr>
          <t xml:space="preserve">D=(1+i)^n-1
</t>
        </r>
        <r>
          <rPr>
            <sz val="8"/>
            <color indexed="8"/>
            <rFont val="Tahoma"/>
            <family val="2"/>
          </rPr>
          <t xml:space="preserve">i = tasa de interés
</t>
        </r>
        <r>
          <rPr>
            <sz val="8"/>
            <color indexed="8"/>
            <rFont val="Tahoma"/>
            <family val="2"/>
          </rPr>
          <t>n= número de años</t>
        </r>
      </text>
    </comment>
    <comment ref="A14" authorId="0" shapeId="0">
      <text>
        <r>
          <rPr>
            <sz val="8"/>
            <color indexed="81"/>
            <rFont val="Tahoma"/>
            <family val="2"/>
          </rPr>
          <t>Número de clientes de cada año.  Los del año 1 son un dato de arranque.  A partir del año 2 se calculan en función de la tasa de retención y referencia</t>
        </r>
      </text>
    </comment>
    <comment ref="A15" authorId="0" shapeId="0">
      <text>
        <r>
          <rPr>
            <sz val="8"/>
            <color indexed="81"/>
            <rFont val="Tahoma"/>
            <family val="2"/>
          </rPr>
          <t>Porcentaje de clientes que continuan comprando de un año a otro</t>
        </r>
      </text>
    </comment>
    <comment ref="A16" authorId="0" shapeId="0">
      <text>
        <r>
          <rPr>
            <sz val="8"/>
            <color indexed="81"/>
            <rFont val="Tahoma"/>
            <family val="2"/>
          </rPr>
          <t>Se calcula multiplicando el precio promedio por unidad por el promedio de unidades vendidas por cliente</t>
        </r>
      </text>
    </comment>
    <comment ref="A17" authorId="0" shapeId="0">
      <text>
        <r>
          <rPr>
            <sz val="8"/>
            <color indexed="81"/>
            <rFont val="Tahoma"/>
            <family val="2"/>
          </rPr>
          <t>Se calcula multiplicando el número de clientes de cada año por las ventas anuales promedio</t>
        </r>
      </text>
    </comment>
    <comment ref="A20" authorId="0" shapeId="0">
      <text>
        <r>
          <rPr>
            <sz val="8"/>
            <color indexed="8"/>
            <rFont val="Tahoma"/>
            <family val="2"/>
          </rPr>
          <t>Porcentaje de costos que implica la venta y/o operación del negocio</t>
        </r>
      </text>
    </comment>
    <comment ref="A21" authorId="0" shapeId="0">
      <text>
        <r>
          <rPr>
            <sz val="8"/>
            <color indexed="81"/>
            <rFont val="Tahoma"/>
            <family val="2"/>
          </rPr>
          <t>Se calcula multiplicando los ingresos totales por el porcentaje de costos</t>
        </r>
      </text>
    </comment>
    <comment ref="A24" authorId="0" shapeId="0">
      <text>
        <r>
          <rPr>
            <sz val="8"/>
            <color indexed="81"/>
            <rFont val="Tahoma"/>
            <family val="2"/>
          </rPr>
          <t>Se calcula restándole los costos totales a los ingresos totales</t>
        </r>
      </text>
    </comment>
    <comment ref="A25" authorId="0" shapeId="0">
      <text>
        <r>
          <rPr>
            <sz val="8"/>
            <color indexed="81"/>
            <rFont val="Tahoma"/>
            <family val="2"/>
          </rPr>
          <t>Sirve para traer a valor presente las utilidades generadas por los clientes leales a través del tiempo.  
D=(1+i)^n</t>
        </r>
      </text>
    </comment>
    <comment ref="A26" authorId="0" shapeId="0">
      <text>
        <r>
          <rPr>
            <sz val="8"/>
            <color indexed="81"/>
            <rFont val="Tahoma"/>
            <family val="2"/>
          </rPr>
          <t>Se calcula dividiendo la utilidad bruta de cada año entre la tasa de descuento</t>
        </r>
      </text>
    </comment>
    <comment ref="A27" authorId="0" shapeId="0">
      <text>
        <r>
          <rPr>
            <sz val="8"/>
            <color rgb="FF000000"/>
            <rFont val="Tahoma"/>
            <family val="2"/>
          </rPr>
          <t>Se calcula sumándole las utilidades de los años anteriores a la utilidad de cada año</t>
        </r>
      </text>
    </comment>
    <comment ref="A29" authorId="0" shapeId="0">
      <text>
        <r>
          <rPr>
            <sz val="8"/>
            <color indexed="81"/>
            <rFont val="Tahoma"/>
            <family val="2"/>
          </rPr>
          <t>Representa el valor presente neto de la utilidad que generaría un cliente promedio en un determinado periodo de tiempo.
Se calcula dividiendo la utilidad acumulada entre el número de clientes del año 1</t>
        </r>
      </text>
    </comment>
  </commentList>
</comments>
</file>

<file path=xl/comments2.xml><?xml version="1.0" encoding="utf-8"?>
<comments xmlns="http://schemas.openxmlformats.org/spreadsheetml/2006/main">
  <authors>
    <author>Horacio Marchand Flores</author>
  </authors>
  <commentList>
    <comment ref="E8" authorId="0" shapeId="0">
      <text>
        <r>
          <rPr>
            <sz val="8"/>
            <color indexed="81"/>
            <rFont val="Tahoma"/>
            <family val="2"/>
          </rPr>
          <t>Tasa de interés del mercado.  Se puede adaptar en función de condiciones del negocio y el mercado</t>
        </r>
      </text>
    </comment>
    <comment ref="B9" authorId="0" shapeId="0">
      <text>
        <r>
          <rPr>
            <sz val="8"/>
            <color indexed="81"/>
            <rFont val="Tahoma"/>
            <family val="2"/>
          </rPr>
          <t>Clientes actuales o del año anterior</t>
        </r>
      </text>
    </comment>
    <comment ref="F9" authorId="0" shapeId="0">
      <text>
        <r>
          <rPr>
            <sz val="8"/>
            <color indexed="81"/>
            <rFont val="Tahoma"/>
            <family val="2"/>
          </rPr>
          <t>Sirve para traer a valor presente las utilidades generadas por los clientes leales a través del tiempo.  
D=(1+i)^n</t>
        </r>
      </text>
    </comment>
    <comment ref="B10" authorId="0" shapeId="0">
      <text>
        <r>
          <rPr>
            <sz val="8"/>
            <color indexed="81"/>
            <rFont val="Tahoma"/>
            <family val="2"/>
          </rPr>
          <t>Precio promedio por producto o servicio</t>
        </r>
      </text>
    </comment>
    <comment ref="B11" authorId="0" shapeId="0">
      <text>
        <r>
          <rPr>
            <sz val="8"/>
            <color indexed="8"/>
            <rFont val="Tahoma"/>
            <family val="2"/>
          </rPr>
          <t>Promedio de productos o servicios vendidos por cliente en el año</t>
        </r>
        <r>
          <rPr>
            <b/>
            <sz val="8"/>
            <color indexed="8"/>
            <rFont val="Tahoma"/>
            <family val="2"/>
          </rPr>
          <t xml:space="preserve">
</t>
        </r>
      </text>
    </comment>
    <comment ref="B12" authorId="0" shapeId="0">
      <text>
        <r>
          <rPr>
            <sz val="8"/>
            <color indexed="81"/>
            <rFont val="Tahoma"/>
            <family val="2"/>
          </rPr>
          <t>Se calcula multiplicando el precio promedio por unidad por el promedio de unidades vendidas por cliente</t>
        </r>
      </text>
    </comment>
    <comment ref="B13" authorId="0" shapeId="0">
      <text>
        <r>
          <rPr>
            <sz val="8"/>
            <color indexed="81"/>
            <rFont val="Tahoma"/>
            <family val="2"/>
          </rPr>
          <t xml:space="preserve">Porcentaje de clientes que continuan comprando de un año a otro
</t>
        </r>
      </text>
    </comment>
    <comment ref="B14" authorId="0" shapeId="0">
      <text>
        <r>
          <rPr>
            <sz val="8"/>
            <color indexed="81"/>
            <rFont val="Tahoma"/>
            <family val="2"/>
          </rPr>
          <t>Porcentaje de costos que implica la venta y/o operación del negocio</t>
        </r>
      </text>
    </comment>
    <comment ref="A18" authorId="0" shapeId="0">
      <text>
        <r>
          <rPr>
            <sz val="8"/>
            <color indexed="81"/>
            <rFont val="Tahoma"/>
            <family val="2"/>
          </rPr>
          <t>Número de clientes de cada año.  Los del año 1 son un dato de arranque.  A partir del año 2 se calculan en función de la tasa de retención y referencia</t>
        </r>
      </text>
    </comment>
    <comment ref="A19" authorId="0" shapeId="0">
      <text>
        <r>
          <rPr>
            <sz val="8"/>
            <color indexed="81"/>
            <rFont val="Tahoma"/>
            <family val="2"/>
          </rPr>
          <t>Porcentaje de clientes que continuan comprando de un año a otro</t>
        </r>
      </text>
    </comment>
    <comment ref="A20" authorId="0" shapeId="0">
      <text>
        <r>
          <rPr>
            <sz val="8"/>
            <color rgb="FF000000"/>
            <rFont val="Tahoma"/>
            <family val="2"/>
          </rPr>
          <t>Porcentaje de clientes referenciados por los clientes actuales</t>
        </r>
      </text>
    </comment>
    <comment ref="A21" authorId="0" shapeId="0">
      <text>
        <r>
          <rPr>
            <sz val="8"/>
            <color indexed="81"/>
            <rFont val="Tahoma"/>
            <family val="2"/>
          </rPr>
          <t>Se calcula multiplicando el precio promedio por unidad por el promedio de unidades vendidas por cliente</t>
        </r>
      </text>
    </comment>
    <comment ref="A22" authorId="0" shapeId="0">
      <text>
        <r>
          <rPr>
            <sz val="8"/>
            <color indexed="81"/>
            <rFont val="Tahoma"/>
            <family val="2"/>
          </rPr>
          <t>Se calcula multiplicando el número de clientes de cada año por las ventas anuales promedio</t>
        </r>
      </text>
    </comment>
    <comment ref="A25" authorId="0" shapeId="0">
      <text>
        <r>
          <rPr>
            <sz val="8"/>
            <color indexed="81"/>
            <rFont val="Tahoma"/>
            <family val="2"/>
          </rPr>
          <t>Porcentaje de costos que implica la venta y/o operación del negocio</t>
        </r>
      </text>
    </comment>
    <comment ref="A26" authorId="0" shapeId="0">
      <text>
        <r>
          <rPr>
            <sz val="8"/>
            <color indexed="81"/>
            <rFont val="Tahoma"/>
            <family val="2"/>
          </rPr>
          <t>Costos que implica la ejecución de la estrategia. Ej. telemarketing, correo directo, etc.</t>
        </r>
      </text>
    </comment>
    <comment ref="A27" authorId="0" shapeId="0">
      <text>
        <r>
          <rPr>
            <sz val="8"/>
            <color rgb="FF000000"/>
            <rFont val="Tahoma"/>
            <family val="2"/>
          </rPr>
          <t>Se calcula multiplicando los ingresos totales por el porcentaje de costos</t>
        </r>
      </text>
    </comment>
    <comment ref="A30" authorId="0" shapeId="0">
      <text>
        <r>
          <rPr>
            <sz val="8"/>
            <color indexed="81"/>
            <rFont val="Tahoma"/>
            <family val="2"/>
          </rPr>
          <t>Se calcula restándole los costos totales a los ingresos totales</t>
        </r>
        <r>
          <rPr>
            <sz val="8"/>
            <color indexed="81"/>
            <rFont val="Tahoma"/>
            <family val="2"/>
          </rPr>
          <t xml:space="preserve">
</t>
        </r>
      </text>
    </comment>
    <comment ref="A31" authorId="0" shapeId="0">
      <text>
        <r>
          <rPr>
            <sz val="8"/>
            <color indexed="81"/>
            <rFont val="Tahoma"/>
            <family val="2"/>
          </rPr>
          <t>Sirve para traer a valor presente las utilidades generadas por los clientes leales a través del tiempo.  
D=(1+i)^n</t>
        </r>
      </text>
    </comment>
    <comment ref="A32" authorId="0" shapeId="0">
      <text>
        <r>
          <rPr>
            <sz val="8"/>
            <color rgb="FF000000"/>
            <rFont val="Tahoma"/>
            <family val="2"/>
          </rPr>
          <t>Se calcula dividiendo la utilidad bruta de cada año entre la tasa de descuento</t>
        </r>
      </text>
    </comment>
    <comment ref="A33" authorId="0" shapeId="0">
      <text>
        <r>
          <rPr>
            <sz val="8"/>
            <color rgb="FF000000"/>
            <rFont val="Tahoma"/>
            <family val="2"/>
          </rPr>
          <t>Se calcula sumándole las utilidades de los años anteriores a la utilidad de cada año</t>
        </r>
      </text>
    </comment>
    <comment ref="A35" authorId="0" shapeId="0">
      <text>
        <r>
          <rPr>
            <sz val="8"/>
            <color indexed="81"/>
            <rFont val="Tahoma"/>
            <family val="2"/>
          </rPr>
          <t>Representa el valor presente neto de la utilidad que generaría un cliente promedio en un determinado periodo de tiempo.
Se calcula dividiendo la utilidad acumulada entre el número de clientes del año 1</t>
        </r>
      </text>
    </comment>
  </commentList>
</comments>
</file>

<file path=xl/comments3.xml><?xml version="1.0" encoding="utf-8"?>
<comments xmlns="http://schemas.openxmlformats.org/spreadsheetml/2006/main">
  <authors>
    <author>Horacio Marchand Flores</author>
  </authors>
  <commentList>
    <comment ref="B4" authorId="0" shapeId="0">
      <text>
        <r>
          <rPr>
            <sz val="8"/>
            <color indexed="81"/>
            <rFont val="Tahoma"/>
            <family val="2"/>
          </rPr>
          <t xml:space="preserve">VVC de cada año, sin tomar en cuenta la estrategia
</t>
        </r>
      </text>
    </comment>
    <comment ref="C4" authorId="0" shapeId="0">
      <text>
        <r>
          <rPr>
            <sz val="8"/>
            <color indexed="81"/>
            <rFont val="Tahoma"/>
            <family val="2"/>
          </rPr>
          <t>VVC de cada año, calculado según los resultados de la estrategia</t>
        </r>
      </text>
    </comment>
    <comment ref="B13" authorId="0" shapeId="0">
      <text>
        <r>
          <rPr>
            <sz val="8"/>
            <color indexed="81"/>
            <rFont val="Tahoma"/>
            <family val="2"/>
          </rPr>
          <t xml:space="preserve">VVC con estrategia del año 5
</t>
        </r>
      </text>
    </comment>
    <comment ref="B14" authorId="0" shapeId="0">
      <text>
        <r>
          <rPr>
            <sz val="8"/>
            <color rgb="FF000000"/>
            <rFont val="Tahoma"/>
            <family val="2"/>
          </rPr>
          <t xml:space="preserve">VVC sin estrategia del año 5
</t>
        </r>
      </text>
    </comment>
    <comment ref="B15" authorId="0" shapeId="0">
      <text>
        <r>
          <rPr>
            <sz val="8"/>
            <color indexed="81"/>
            <rFont val="Tahoma"/>
            <family val="2"/>
          </rPr>
          <t>VVC con estrategia menos VVC sin estrategia</t>
        </r>
        <r>
          <rPr>
            <sz val="8"/>
            <color indexed="81"/>
            <rFont val="Tahoma"/>
            <family val="2"/>
          </rPr>
          <t xml:space="preserve">
</t>
        </r>
      </text>
    </comment>
    <comment ref="B16" authorId="0" shapeId="0">
      <text>
        <r>
          <rPr>
            <sz val="8"/>
            <color indexed="81"/>
            <rFont val="Tahoma"/>
            <family val="2"/>
          </rPr>
          <t>Se calcula multiplicando la diferencia por el número de clientes actuales, para tener una idea de las utilidades que generaría la estrategia</t>
        </r>
      </text>
    </comment>
  </commentList>
</comments>
</file>

<file path=xl/sharedStrings.xml><?xml version="1.0" encoding="utf-8"?>
<sst xmlns="http://schemas.openxmlformats.org/spreadsheetml/2006/main" count="100" uniqueCount="64">
  <si>
    <t>Datos Iniciales</t>
  </si>
  <si>
    <t>Tasa de interés:</t>
  </si>
  <si>
    <t>Clientes año 1</t>
  </si>
  <si>
    <t xml:space="preserve">            Tasas de descuento*</t>
  </si>
  <si>
    <t>AÑO 1</t>
  </si>
  <si>
    <t>AÑO 2</t>
  </si>
  <si>
    <t>AÑO 3</t>
  </si>
  <si>
    <t>AÑO 4</t>
  </si>
  <si>
    <t>% Costos</t>
  </si>
  <si>
    <t>AÑO 5</t>
  </si>
  <si>
    <t>Año1</t>
  </si>
  <si>
    <t>Año2</t>
  </si>
  <si>
    <t>Año3</t>
  </si>
  <si>
    <t>Año4</t>
  </si>
  <si>
    <t>Año5</t>
  </si>
  <si>
    <t>Ingresos Totales</t>
  </si>
  <si>
    <t>Clientes</t>
  </si>
  <si>
    <t>Tasa de Retención</t>
  </si>
  <si>
    <t>Costos</t>
  </si>
  <si>
    <t>% de Costos</t>
  </si>
  <si>
    <t>Costos Totales</t>
  </si>
  <si>
    <t>Utilidades</t>
  </si>
  <si>
    <t>Utilidad Bruta</t>
  </si>
  <si>
    <t>Tasa de descuento</t>
  </si>
  <si>
    <t>Utilidad Acumulada</t>
  </si>
  <si>
    <t>Costos de la estrategia</t>
  </si>
  <si>
    <t>Sin estrategia</t>
  </si>
  <si>
    <t>Con estrategia</t>
  </si>
  <si>
    <t>Año 1</t>
  </si>
  <si>
    <t>Año 2</t>
  </si>
  <si>
    <t>Año 3</t>
  </si>
  <si>
    <t>Año 4</t>
  </si>
  <si>
    <t>Año 5</t>
  </si>
  <si>
    <t>Con estrategia (año 5)</t>
  </si>
  <si>
    <t>Sin estrategia (año 5)</t>
  </si>
  <si>
    <t>Diferencia</t>
  </si>
  <si>
    <t>Beneficios Totales de la Estrategia</t>
  </si>
  <si>
    <t>Var% del CLV</t>
  </si>
  <si>
    <t>CLV por cliente</t>
  </si>
  <si>
    <t>ARPU</t>
  </si>
  <si>
    <t>Ingreso por evento</t>
  </si>
  <si>
    <t>Prom. de transacciones por cliente</t>
  </si>
  <si>
    <t>% Costos operacional</t>
  </si>
  <si>
    <t>Comparativo de CLV con y sin Estrategia</t>
  </si>
  <si>
    <t>Resumen</t>
  </si>
  <si>
    <t>INDICACIONES PARA UTILIZAR LA PLANILLA EXCEL DE CLV</t>
  </si>
  <si>
    <t>El archivo está dividido en tres hojas para realizar los cálculos de manera independiente.</t>
  </si>
  <si>
    <t>El proceso comienza en la tabla "CLV sin Estrategia", donde se debe llenar la tabla de Datos Iniciales y la tasa de interés.</t>
  </si>
  <si>
    <t>Cada concepto tiene una breve instrucción.  Se identifican a través de los comentarios insertados en cada celda.</t>
  </si>
  <si>
    <t>En la tabla "CLV con Estrategia" sólo se tienen que actualizar la tasa de retención, la tasa de referencia y los costos de la estrategia.</t>
  </si>
  <si>
    <t>Los campos donde se deben introducir datos aparecen de color verde, todo lo demás se calcula automáticamente.</t>
  </si>
  <si>
    <t>Las celdas no coloreadas también pueden ser modificadas a criterio del usuario, pero se debe tomar en cuenta el impacto de las</t>
  </si>
  <si>
    <t>modificaciones en el resto de las fórmulas.</t>
  </si>
  <si>
    <t>Cómo Utilizar la Planila de Customer Lifetime Value - CustomerTrigger</t>
  </si>
  <si>
    <r>
      <t xml:space="preserve">Tasa de retención de clientes </t>
    </r>
    <r>
      <rPr>
        <b/>
        <sz val="11"/>
        <rFont val="Raleway"/>
      </rPr>
      <t>sin Estrategia</t>
    </r>
  </si>
  <si>
    <t>Utilidad VPN (valor presente neto)</t>
  </si>
  <si>
    <t>by @CustomerTrigger - www.CustomerTrigger.com</t>
  </si>
  <si>
    <r>
      <t xml:space="preserve">Tasa de retención de clientes </t>
    </r>
    <r>
      <rPr>
        <b/>
        <sz val="11"/>
        <rFont val="Raleway"/>
      </rPr>
      <t>con Estrategia</t>
    </r>
  </si>
  <si>
    <t>Valor de Vida del Cliente SIN Estrategia - CLV - @CustomerTrigger</t>
  </si>
  <si>
    <t>Valor de Vida del Cliente CON Estrategia - CLV - @CustomerTrigger</t>
  </si>
  <si>
    <t>OBJETIVOS:</t>
  </si>
  <si>
    <t>Incrementar el ingreso por evento y la frecuencia en 10% mediante programa de impulso de compra</t>
  </si>
  <si>
    <t>Aumentar la retención en 5 puntos porcentuales mediante mistery loyalty</t>
  </si>
  <si>
    <t>Tasa de Referencia (promotores)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</si>
</sst>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0_-;\-&quot;$&quot;* #,##0_-;_-&quot;$&quot;* &quot;-&quot;_-;_-@_-"/>
    <numFmt numFmtId="44" formatCode="_-&quot;$&quot;* #,##0.00_-;\-&quot;$&quot;* #,##0.00_-;_-&quot;$&quot;* &quot;-&quot;??_-;_-@_-"/>
    <numFmt numFmtId="43" formatCode="_-* #,##0.00_-;\-* #,##0.00_-;_-* &quot;-&quot;??_-;_-@_-"/>
    <numFmt numFmtId="179" formatCode="&quot;$&quot;#,##0_);[Red]\(&quot;$&quot;#,##0\)"/>
    <numFmt numFmtId="184" formatCode="_(&quot;$&quot;* #,##0.00_);_(&quot;$&quot;* \(#,##0.00\);_(&quot;$&quot;* &quot;-&quot;??_);_(@_)"/>
    <numFmt numFmtId="202" formatCode="[$$-80A]#,##0"/>
    <numFmt numFmtId="203" formatCode="_(&quot;$&quot;* #,##0_);_(&quot;$&quot;* \(#,##0\);_(&quot;$&quot;* &quot;-&quot;??_);_(@_)"/>
    <numFmt numFmtId="208" formatCode="_(* #,##0_);_(* \(#,##0\);_(* &quot;-&quot;??_);_(@_)"/>
    <numFmt numFmtId="210" formatCode="0.000"/>
    <numFmt numFmtId="211" formatCode="0.0000"/>
    <numFmt numFmtId="213" formatCode="_-&quot;$&quot;* #,##0.0_-;\-&quot;$&quot;* #,##0.0_-;_-&quot;$&quot;* &quot;-&quot;??_-;_-@_-"/>
    <numFmt numFmtId="218" formatCode="0.0%"/>
  </numFmts>
  <fonts count="23" x14ac:knownFonts="1">
    <font>
      <sz val="10"/>
      <name val="Arial"/>
    </font>
    <font>
      <sz val="10"/>
      <name val="Arial"/>
    </font>
    <font>
      <sz val="8"/>
      <color indexed="81"/>
      <name val="Tahoma"/>
      <family val="2"/>
    </font>
    <font>
      <sz val="8"/>
      <color indexed="81"/>
      <name val="Tahoma"/>
      <family val="2"/>
    </font>
    <font>
      <b/>
      <sz val="8"/>
      <color indexed="81"/>
      <name val="Tahoma"/>
      <family val="2"/>
    </font>
    <font>
      <u/>
      <sz val="10"/>
      <color indexed="12"/>
      <name val="Arial"/>
      <family val="2"/>
    </font>
    <font>
      <sz val="8"/>
      <color indexed="8"/>
      <name val="Tahoma"/>
      <family val="2"/>
    </font>
    <font>
      <b/>
      <sz val="8"/>
      <color indexed="8"/>
      <name val="Tahoma"/>
      <family val="2"/>
    </font>
    <font>
      <sz val="8"/>
      <color indexed="8"/>
      <name val="Tahoma"/>
      <family val="2"/>
    </font>
    <font>
      <sz val="10"/>
      <name val="Raleway"/>
    </font>
    <font>
      <b/>
      <sz val="14"/>
      <color indexed="48"/>
      <name val="Raleway"/>
    </font>
    <font>
      <b/>
      <sz val="10"/>
      <name val="Raleway"/>
    </font>
    <font>
      <b/>
      <sz val="10"/>
      <color indexed="9"/>
      <name val="Raleway"/>
    </font>
    <font>
      <u/>
      <sz val="10"/>
      <color indexed="12"/>
      <name val="Raleway"/>
    </font>
    <font>
      <sz val="8"/>
      <name val="Raleway"/>
    </font>
    <font>
      <b/>
      <sz val="8"/>
      <color rgb="FF000000"/>
      <name val="Tahoma"/>
      <family val="2"/>
    </font>
    <font>
      <sz val="8"/>
      <color rgb="FF000000"/>
      <name val="Tahoma"/>
      <family val="2"/>
    </font>
    <font>
      <sz val="11"/>
      <name val="Raleway"/>
    </font>
    <font>
      <i/>
      <sz val="11"/>
      <name val="Raleway"/>
    </font>
    <font>
      <b/>
      <sz val="11"/>
      <name val="Raleway"/>
    </font>
    <font>
      <b/>
      <sz val="11"/>
      <color indexed="9"/>
      <name val="Raleway"/>
    </font>
    <font>
      <sz val="9"/>
      <color rgb="FF000000"/>
      <name val="Raleway"/>
    </font>
    <font>
      <sz val="14"/>
      <name val="Raleway"/>
    </font>
  </fonts>
  <fills count="4">
    <fill>
      <patternFill patternType="none"/>
    </fill>
    <fill>
      <patternFill patternType="gray125"/>
    </fill>
    <fill>
      <patternFill patternType="solid">
        <fgColor indexed="52"/>
        <bgColor indexed="64"/>
      </patternFill>
    </fill>
    <fill>
      <patternFill patternType="solid">
        <fgColor indexed="48"/>
        <bgColor indexed="64"/>
      </patternFill>
    </fill>
  </fills>
  <borders count="2">
    <border>
      <left/>
      <right/>
      <top/>
      <bottom/>
      <diagonal/>
    </border>
    <border>
      <left/>
      <right/>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42"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9" fillId="0" borderId="0" xfId="0" applyFont="1" applyFill="1" applyBorder="1"/>
    <xf numFmtId="0" fontId="10" fillId="0" borderId="0" xfId="0" applyFont="1" applyFill="1" applyBorder="1"/>
    <xf numFmtId="0" fontId="9" fillId="0" borderId="1" xfId="0" applyFont="1" applyFill="1" applyBorder="1"/>
    <xf numFmtId="0" fontId="9" fillId="0" borderId="0" xfId="0" applyFont="1" applyFill="1" applyBorder="1" applyAlignment="1">
      <alignment horizontal="center"/>
    </xf>
    <xf numFmtId="0" fontId="9" fillId="0" borderId="0" xfId="0" applyFont="1" applyFill="1" applyBorder="1" applyAlignment="1">
      <alignment horizontal="left"/>
    </xf>
    <xf numFmtId="0" fontId="13" fillId="0" borderId="0" xfId="1" applyFont="1" applyFill="1" applyBorder="1" applyAlignment="1" applyProtection="1"/>
    <xf numFmtId="0" fontId="14" fillId="0" borderId="0" xfId="0" applyFont="1" applyFill="1" applyBorder="1"/>
    <xf numFmtId="0" fontId="17" fillId="0" borderId="0" xfId="0" applyFont="1" applyFill="1" applyBorder="1"/>
    <xf numFmtId="0" fontId="18" fillId="0" borderId="0" xfId="0" applyFont="1" applyFill="1" applyBorder="1"/>
    <xf numFmtId="0" fontId="17" fillId="0" borderId="1" xfId="0" applyFont="1" applyFill="1" applyBorder="1" applyAlignment="1">
      <alignment horizontal="center"/>
    </xf>
    <xf numFmtId="0" fontId="17" fillId="0" borderId="1" xfId="0" applyFont="1" applyFill="1" applyBorder="1"/>
    <xf numFmtId="218" fontId="17" fillId="2" borderId="1" xfId="4" applyNumberFormat="1" applyFont="1" applyFill="1" applyBorder="1"/>
    <xf numFmtId="3" fontId="17" fillId="2" borderId="0" xfId="0" applyNumberFormat="1" applyFont="1" applyFill="1" applyBorder="1" applyAlignment="1">
      <alignment horizontal="center"/>
    </xf>
    <xf numFmtId="179" fontId="17" fillId="2" borderId="0" xfId="0" applyNumberFormat="1" applyFont="1" applyFill="1" applyBorder="1" applyAlignment="1">
      <alignment horizontal="center"/>
    </xf>
    <xf numFmtId="0" fontId="17" fillId="0" borderId="0" xfId="0" applyFont="1" applyFill="1" applyBorder="1" applyAlignment="1">
      <alignment horizontal="center"/>
    </xf>
    <xf numFmtId="211" fontId="17" fillId="0" borderId="0" xfId="0" applyNumberFormat="1" applyFont="1" applyFill="1" applyBorder="1" applyAlignment="1">
      <alignment horizontal="center"/>
    </xf>
    <xf numFmtId="0" fontId="17" fillId="2" borderId="0" xfId="0" applyFont="1" applyFill="1" applyBorder="1" applyAlignment="1">
      <alignment horizontal="center"/>
    </xf>
    <xf numFmtId="179" fontId="17" fillId="0" borderId="0" xfId="0" applyNumberFormat="1" applyFont="1" applyFill="1" applyBorder="1" applyAlignment="1">
      <alignment horizontal="center"/>
    </xf>
    <xf numFmtId="9" fontId="17" fillId="2" borderId="0" xfId="0" applyNumberFormat="1" applyFont="1" applyFill="1" applyBorder="1" applyAlignment="1">
      <alignment horizontal="center"/>
    </xf>
    <xf numFmtId="9" fontId="17" fillId="0" borderId="0" xfId="0" applyNumberFormat="1" applyFont="1" applyFill="1" applyBorder="1"/>
    <xf numFmtId="0" fontId="17" fillId="0" borderId="1" xfId="0" applyFont="1" applyFill="1" applyBorder="1" applyAlignment="1">
      <alignment horizontal="right"/>
    </xf>
    <xf numFmtId="0" fontId="17" fillId="0" borderId="0" xfId="0" applyFont="1" applyFill="1" applyBorder="1" applyAlignment="1"/>
    <xf numFmtId="38" fontId="17" fillId="0" borderId="0" xfId="0" applyNumberFormat="1" applyFont="1" applyFill="1" applyBorder="1" applyAlignment="1"/>
    <xf numFmtId="2" fontId="17" fillId="0" borderId="0" xfId="0" applyNumberFormat="1" applyFont="1" applyFill="1" applyBorder="1" applyAlignment="1">
      <alignment horizontal="center"/>
    </xf>
    <xf numFmtId="9" fontId="17" fillId="0" borderId="0" xfId="4" applyFont="1" applyFill="1" applyBorder="1" applyAlignment="1"/>
    <xf numFmtId="9" fontId="17" fillId="0" borderId="0" xfId="4" applyFont="1" applyFill="1" applyBorder="1" applyAlignment="1">
      <alignment horizontal="center"/>
    </xf>
    <xf numFmtId="202" fontId="17" fillId="0" borderId="0" xfId="2" applyNumberFormat="1" applyFont="1" applyFill="1" applyBorder="1" applyAlignment="1"/>
    <xf numFmtId="202" fontId="17" fillId="0" borderId="0" xfId="2" applyNumberFormat="1" applyFont="1" applyFill="1" applyBorder="1" applyAlignment="1">
      <alignment horizontal="center"/>
    </xf>
    <xf numFmtId="184" fontId="17" fillId="0" borderId="0" xfId="0" applyNumberFormat="1" applyFont="1" applyFill="1" applyBorder="1" applyAlignment="1"/>
    <xf numFmtId="9" fontId="17" fillId="0" borderId="0" xfId="4" applyNumberFormat="1" applyFont="1" applyFill="1" applyBorder="1" applyAlignment="1"/>
    <xf numFmtId="9" fontId="17" fillId="0" borderId="0" xfId="4" applyNumberFormat="1" applyFont="1" applyFill="1" applyBorder="1" applyAlignment="1">
      <alignment horizontal="center"/>
    </xf>
    <xf numFmtId="203" fontId="17" fillId="0" borderId="0" xfId="3" applyNumberFormat="1" applyFont="1" applyFill="1" applyBorder="1" applyAlignment="1"/>
    <xf numFmtId="203" fontId="17" fillId="0" borderId="0" xfId="3" applyNumberFormat="1" applyFont="1" applyFill="1" applyBorder="1" applyAlignment="1">
      <alignment horizontal="center"/>
    </xf>
    <xf numFmtId="184" fontId="17" fillId="0" borderId="0" xfId="0" applyNumberFormat="1" applyFont="1" applyFill="1" applyBorder="1" applyAlignment="1">
      <alignment horizontal="center"/>
    </xf>
    <xf numFmtId="0" fontId="17" fillId="0" borderId="0" xfId="0" applyFont="1" applyFill="1" applyBorder="1" applyAlignment="1">
      <alignment horizontal="left"/>
    </xf>
    <xf numFmtId="208" fontId="17" fillId="0" borderId="0" xfId="3" applyNumberFormat="1" applyFont="1" applyFill="1" applyBorder="1" applyAlignment="1"/>
    <xf numFmtId="208" fontId="20" fillId="3" borderId="0" xfId="3" applyNumberFormat="1" applyFont="1" applyFill="1" applyBorder="1" applyAlignment="1"/>
    <xf numFmtId="43" fontId="17" fillId="0" borderId="0" xfId="0" applyNumberFormat="1" applyFont="1" applyFill="1" applyBorder="1"/>
    <xf numFmtId="0" fontId="21" fillId="0" borderId="0" xfId="0" applyFont="1"/>
    <xf numFmtId="2" fontId="17" fillId="0" borderId="0" xfId="0" applyNumberFormat="1" applyFont="1" applyFill="1" applyBorder="1" applyAlignment="1"/>
    <xf numFmtId="218" fontId="17" fillId="0" borderId="1" xfId="4" applyNumberFormat="1" applyFont="1" applyFill="1" applyBorder="1"/>
    <xf numFmtId="3" fontId="17" fillId="0" borderId="0" xfId="0" applyNumberFormat="1" applyFont="1" applyFill="1" applyBorder="1" applyAlignment="1">
      <alignment horizontal="center"/>
    </xf>
    <xf numFmtId="210" fontId="17" fillId="0" borderId="0" xfId="0" applyNumberFormat="1" applyFont="1" applyFill="1" applyBorder="1" applyAlignment="1">
      <alignment horizontal="center"/>
    </xf>
    <xf numFmtId="218" fontId="17" fillId="0" borderId="0" xfId="4" applyNumberFormat="1" applyFont="1" applyFill="1" applyBorder="1" applyAlignment="1">
      <alignment horizontal="center"/>
    </xf>
    <xf numFmtId="0" fontId="17" fillId="0" borderId="0" xfId="0" applyFont="1" applyFill="1" applyBorder="1" applyAlignment="1">
      <alignment horizontal="right"/>
    </xf>
    <xf numFmtId="38" fontId="17" fillId="0" borderId="0" xfId="0" applyNumberFormat="1" applyFont="1" applyFill="1" applyBorder="1" applyAlignment="1">
      <alignment horizontal="right"/>
    </xf>
    <xf numFmtId="9" fontId="17" fillId="2" borderId="0" xfId="4" applyFont="1" applyFill="1" applyBorder="1" applyAlignment="1">
      <alignment horizontal="right"/>
    </xf>
    <xf numFmtId="202" fontId="17" fillId="0" borderId="0" xfId="2" applyNumberFormat="1" applyFont="1" applyFill="1" applyBorder="1" applyAlignment="1">
      <alignment horizontal="right"/>
    </xf>
    <xf numFmtId="184" fontId="17" fillId="0" borderId="0" xfId="0" applyNumberFormat="1" applyFont="1" applyFill="1" applyBorder="1" applyAlignment="1">
      <alignment horizontal="right"/>
    </xf>
    <xf numFmtId="184" fontId="17" fillId="0" borderId="0" xfId="0" applyNumberFormat="1" applyFont="1" applyFill="1" applyBorder="1"/>
    <xf numFmtId="9" fontId="17" fillId="0" borderId="0" xfId="4" applyNumberFormat="1" applyFont="1" applyFill="1" applyBorder="1" applyAlignment="1">
      <alignment horizontal="right"/>
    </xf>
    <xf numFmtId="203" fontId="17" fillId="2" borderId="0" xfId="3" applyNumberFormat="1" applyFont="1" applyFill="1" applyBorder="1" applyAlignment="1">
      <alignment horizontal="right"/>
    </xf>
    <xf numFmtId="203" fontId="17" fillId="0" borderId="0" xfId="3" applyNumberFormat="1" applyFont="1" applyFill="1" applyBorder="1" applyAlignment="1">
      <alignment horizontal="right"/>
    </xf>
    <xf numFmtId="208" fontId="17" fillId="0" borderId="0" xfId="3" applyNumberFormat="1" applyFont="1" applyFill="1" applyBorder="1" applyAlignment="1">
      <alignment horizontal="right"/>
    </xf>
    <xf numFmtId="208" fontId="20" fillId="3" borderId="0" xfId="3" applyNumberFormat="1" applyFont="1" applyFill="1" applyBorder="1" applyAlignment="1">
      <alignment horizontal="right"/>
    </xf>
    <xf numFmtId="0" fontId="22" fillId="0" borderId="0" xfId="0" applyFont="1" applyFill="1" applyBorder="1"/>
    <xf numFmtId="2" fontId="17" fillId="0" borderId="0" xfId="0" applyNumberFormat="1" applyFont="1" applyFill="1" applyBorder="1" applyAlignment="1">
      <alignment horizontal="right"/>
    </xf>
    <xf numFmtId="44" fontId="11" fillId="0" borderId="1" xfId="3" applyFont="1" applyFill="1" applyBorder="1" applyAlignment="1">
      <alignment horizontal="right"/>
    </xf>
    <xf numFmtId="213" fontId="9" fillId="0" borderId="0" xfId="3" applyNumberFormat="1" applyFont="1" applyFill="1" applyBorder="1" applyAlignment="1"/>
    <xf numFmtId="184" fontId="9" fillId="0" borderId="0" xfId="3" applyNumberFormat="1" applyFont="1" applyFill="1" applyBorder="1" applyAlignment="1">
      <alignment horizontal="center"/>
    </xf>
    <xf numFmtId="44" fontId="19" fillId="0" borderId="1" xfId="3" applyFont="1" applyFill="1" applyBorder="1" applyAlignment="1">
      <alignment horizontal="right"/>
    </xf>
    <xf numFmtId="213" fontId="17" fillId="0" borderId="0" xfId="3" applyNumberFormat="1" applyFont="1" applyFill="1" applyBorder="1" applyAlignment="1"/>
    <xf numFmtId="0" fontId="17" fillId="2" borderId="0" xfId="0" applyFont="1" applyFill="1" applyBorder="1" applyAlignment="1">
      <alignment horizontal="left"/>
    </xf>
    <xf numFmtId="213" fontId="17" fillId="2" borderId="0" xfId="3" applyNumberFormat="1" applyFont="1" applyFill="1" applyBorder="1" applyAlignment="1"/>
    <xf numFmtId="0" fontId="19" fillId="0" borderId="1" xfId="0" applyFont="1" applyFill="1" applyBorder="1"/>
    <xf numFmtId="184" fontId="17" fillId="0" borderId="0" xfId="3" applyNumberFormat="1" applyFont="1" applyFill="1" applyBorder="1" applyAlignment="1">
      <alignment horizontal="center"/>
    </xf>
    <xf numFmtId="0" fontId="20" fillId="3" borderId="0" xfId="0" applyFont="1" applyFill="1" applyBorder="1"/>
    <xf numFmtId="0" fontId="20" fillId="3" borderId="0" xfId="0" applyFont="1" applyFill="1" applyBorder="1" applyAlignment="1">
      <alignment horizontal="left"/>
    </xf>
    <xf numFmtId="184" fontId="20" fillId="3" borderId="0" xfId="0" applyNumberFormat="1" applyFont="1" applyFill="1" applyBorder="1" applyAlignment="1">
      <alignment horizontal="center"/>
    </xf>
    <xf numFmtId="10" fontId="20" fillId="3" borderId="0" xfId="4" applyNumberFormat="1" applyFont="1" applyFill="1" applyBorder="1"/>
    <xf numFmtId="0" fontId="11" fillId="0" borderId="0" xfId="0" applyFont="1" applyFill="1" applyBorder="1"/>
    <xf numFmtId="0" fontId="12" fillId="0" borderId="0" xfId="0" applyFont="1" applyFill="1" applyBorder="1"/>
    <xf numFmtId="0" fontId="12" fillId="0" borderId="0" xfId="0" applyFont="1" applyFill="1" applyBorder="1" applyAlignment="1">
      <alignment horizontal="left"/>
    </xf>
    <xf numFmtId="184" fontId="12" fillId="0" borderId="0" xfId="0" applyNumberFormat="1" applyFont="1" applyFill="1" applyBorder="1" applyAlignment="1">
      <alignment horizontal="center"/>
    </xf>
    <xf numFmtId="10" fontId="12" fillId="0" borderId="0" xfId="4" applyNumberFormat="1" applyFont="1" applyFill="1" applyBorder="1"/>
  </cellXfs>
  <cellStyles count="5">
    <cellStyle name="Hipervínculo" xfId="1" builtinId="8"/>
    <cellStyle name="Moneda [0]_Copia_de_Planilla_de_Calculo_LTV_Alta_Relazion_Simplificada" xfId="2"/>
    <cellStyle name="Moneda_Copia_de_Planilla_de_Calculo_LTV_Alta_Relazion_Simplificada" xfId="3"/>
    <cellStyle name="Normal" xfId="0" builtinId="0"/>
    <cellStyle name="Porcentaje" xfId="4"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38350" cy="533400"/>
    <xdr:pic>
      <xdr:nvPicPr>
        <xdr:cNvPr id="3" name="image1.png" title="Imagen">
          <a:extLst>
            <a:ext uri="{FF2B5EF4-FFF2-40B4-BE49-F238E27FC236}">
              <a16:creationId xmlns:a16="http://schemas.microsoft.com/office/drawing/2014/main" id="{37520CB4-0456-0749-8A84-B45DC4575A50}"/>
            </a:ext>
          </a:extLst>
        </xdr:cNvPr>
        <xdr:cNvPicPr preferRelativeResize="0"/>
      </xdr:nvPicPr>
      <xdr:blipFill>
        <a:blip xmlns:r="http://schemas.openxmlformats.org/officeDocument/2006/relationships" r:embed="rId1"/>
        <a:stretch>
          <a:fillRect/>
        </a:stretch>
      </xdr:blipFill>
      <xdr:spPr>
        <a:xfrm>
          <a:off x="0" y="0"/>
          <a:ext cx="2038350" cy="533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38350" cy="533400"/>
    <xdr:pic>
      <xdr:nvPicPr>
        <xdr:cNvPr id="2" name="image1.png" title="Imagen">
          <a:extLst>
            <a:ext uri="{FF2B5EF4-FFF2-40B4-BE49-F238E27FC236}">
              <a16:creationId xmlns:a16="http://schemas.microsoft.com/office/drawing/2014/main" id="{786162BA-2499-E146-898C-9CEDEB8AFD74}"/>
            </a:ext>
          </a:extLst>
        </xdr:cNvPr>
        <xdr:cNvPicPr preferRelativeResize="0"/>
      </xdr:nvPicPr>
      <xdr:blipFill>
        <a:blip xmlns:r="http://schemas.openxmlformats.org/officeDocument/2006/relationships" r:embed="rId1"/>
        <a:stretch>
          <a:fillRect/>
        </a:stretch>
      </xdr:blipFill>
      <xdr:spPr>
        <a:xfrm>
          <a:off x="0" y="0"/>
          <a:ext cx="2038350" cy="533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038350" cy="533400"/>
    <xdr:pic>
      <xdr:nvPicPr>
        <xdr:cNvPr id="3" name="image1.png" title="Imagen">
          <a:extLst>
            <a:ext uri="{FF2B5EF4-FFF2-40B4-BE49-F238E27FC236}">
              <a16:creationId xmlns:a16="http://schemas.microsoft.com/office/drawing/2014/main" id="{E3EA9395-B4A0-9242-B557-339046F21585}"/>
            </a:ext>
          </a:extLst>
        </xdr:cNvPr>
        <xdr:cNvPicPr preferRelativeResize="0"/>
      </xdr:nvPicPr>
      <xdr:blipFill>
        <a:blip xmlns:r="http://schemas.openxmlformats.org/officeDocument/2006/relationships" r:embed="rId1"/>
        <a:stretch>
          <a:fillRect/>
        </a:stretch>
      </xdr:blipFill>
      <xdr:spPr>
        <a:xfrm>
          <a:off x="0" y="0"/>
          <a:ext cx="2038350" cy="5334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038350" cy="533400"/>
    <xdr:pic>
      <xdr:nvPicPr>
        <xdr:cNvPr id="2" name="image1.png" title="Imagen">
          <a:extLst>
            <a:ext uri="{FF2B5EF4-FFF2-40B4-BE49-F238E27FC236}">
              <a16:creationId xmlns:a16="http://schemas.microsoft.com/office/drawing/2014/main" id="{97108EEB-3260-CC46-9713-D96AE848D5B8}"/>
            </a:ext>
          </a:extLst>
        </xdr:cNvPr>
        <xdr:cNvPicPr preferRelativeResize="0"/>
      </xdr:nvPicPr>
      <xdr:blipFill>
        <a:blip xmlns:r="http://schemas.openxmlformats.org/officeDocument/2006/relationships" r:embed="rId1"/>
        <a:stretch>
          <a:fillRect/>
        </a:stretch>
      </xdr:blipFill>
      <xdr:spPr>
        <a:xfrm>
          <a:off x="0" y="0"/>
          <a:ext cx="2038350" cy="5334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tabSelected="1" zoomScaleNormal="100" workbookViewId="0">
      <selection activeCell="A3" sqref="A3"/>
    </sheetView>
  </sheetViews>
  <sheetFormatPr baseColWidth="10" defaultColWidth="9.1640625" defaultRowHeight="15" x14ac:dyDescent="0.2"/>
  <cols>
    <col min="1" max="1" width="30.1640625" style="8" customWidth="1"/>
    <col min="2" max="6" width="15.5" style="8" customWidth="1"/>
    <col min="7" max="9" width="11.33203125" style="8" customWidth="1"/>
    <col min="10" max="16384" width="9.1640625" style="8"/>
  </cols>
  <sheetData>
    <row r="1" spans="1:9" ht="53.25" customHeight="1" x14ac:dyDescent="0.2"/>
    <row r="2" spans="1:9" s="56" customFormat="1" ht="18" x14ac:dyDescent="0.2">
      <c r="A2" s="2" t="s">
        <v>58</v>
      </c>
    </row>
    <row r="3" spans="1:9" x14ac:dyDescent="0.2">
      <c r="A3" s="9"/>
      <c r="B3" s="9"/>
      <c r="C3" s="9"/>
    </row>
    <row r="4" spans="1:9" x14ac:dyDescent="0.2">
      <c r="A4" s="10" t="s">
        <v>0</v>
      </c>
      <c r="B4" s="10"/>
      <c r="C4" s="10"/>
      <c r="E4" s="11" t="s">
        <v>1</v>
      </c>
      <c r="F4" s="12">
        <v>0.1</v>
      </c>
    </row>
    <row r="5" spans="1:9" x14ac:dyDescent="0.2">
      <c r="A5" s="8" t="s">
        <v>2</v>
      </c>
      <c r="C5" s="13">
        <v>100</v>
      </c>
      <c r="E5" s="8" t="s">
        <v>3</v>
      </c>
    </row>
    <row r="6" spans="1:9" x14ac:dyDescent="0.2">
      <c r="A6" s="8" t="s">
        <v>40</v>
      </c>
      <c r="C6" s="14">
        <v>1000</v>
      </c>
      <c r="E6" s="15" t="s">
        <v>4</v>
      </c>
      <c r="F6" s="16">
        <f>(1+$F$4)^0</f>
        <v>1</v>
      </c>
    </row>
    <row r="7" spans="1:9" x14ac:dyDescent="0.2">
      <c r="A7" s="8" t="s">
        <v>41</v>
      </c>
      <c r="C7" s="17">
        <v>3</v>
      </c>
      <c r="E7" s="15" t="s">
        <v>5</v>
      </c>
      <c r="F7" s="16">
        <f>(1+$F$4)^1</f>
        <v>1.1000000000000001</v>
      </c>
    </row>
    <row r="8" spans="1:9" x14ac:dyDescent="0.2">
      <c r="A8" s="8" t="s">
        <v>39</v>
      </c>
      <c r="C8" s="18">
        <f>C6*C7</f>
        <v>3000</v>
      </c>
      <c r="E8" s="15" t="s">
        <v>6</v>
      </c>
      <c r="F8" s="16">
        <f>(1+$F$4)^2</f>
        <v>1.2100000000000002</v>
      </c>
    </row>
    <row r="9" spans="1:9" x14ac:dyDescent="0.2">
      <c r="A9" s="8" t="s">
        <v>54</v>
      </c>
      <c r="C9" s="19">
        <v>0.5</v>
      </c>
      <c r="E9" s="15" t="s">
        <v>7</v>
      </c>
      <c r="F9" s="16">
        <f>(1+$F$4)^3</f>
        <v>1.3310000000000004</v>
      </c>
    </row>
    <row r="10" spans="1:9" x14ac:dyDescent="0.2">
      <c r="A10" s="8" t="s">
        <v>42</v>
      </c>
      <c r="C10" s="19">
        <v>0.5</v>
      </c>
      <c r="E10" s="15" t="s">
        <v>9</v>
      </c>
      <c r="F10" s="16">
        <f>(1+$F$4)^4</f>
        <v>1.4641000000000004</v>
      </c>
    </row>
    <row r="11" spans="1:9" x14ac:dyDescent="0.2">
      <c r="C11" s="20"/>
    </row>
    <row r="12" spans="1:9" x14ac:dyDescent="0.2">
      <c r="A12" s="11"/>
      <c r="B12" s="21" t="s">
        <v>10</v>
      </c>
      <c r="C12" s="21" t="s">
        <v>11</v>
      </c>
      <c r="D12" s="21" t="s">
        <v>12</v>
      </c>
      <c r="E12" s="21" t="s">
        <v>13</v>
      </c>
      <c r="F12" s="21" t="s">
        <v>14</v>
      </c>
    </row>
    <row r="13" spans="1:9" x14ac:dyDescent="0.2">
      <c r="A13" s="8" t="s">
        <v>15</v>
      </c>
      <c r="B13" s="22"/>
      <c r="C13" s="22"/>
      <c r="D13" s="22"/>
      <c r="E13" s="22"/>
      <c r="F13" s="22"/>
    </row>
    <row r="14" spans="1:9" x14ac:dyDescent="0.2">
      <c r="A14" s="8" t="s">
        <v>16</v>
      </c>
      <c r="B14" s="23">
        <f>C5</f>
        <v>100</v>
      </c>
      <c r="C14" s="23">
        <f>B14*B15</f>
        <v>50</v>
      </c>
      <c r="D14" s="23">
        <f>C14*C15</f>
        <v>25</v>
      </c>
      <c r="E14" s="23">
        <f>D14*D15</f>
        <v>12.5</v>
      </c>
      <c r="F14" s="23">
        <f>E14*E15</f>
        <v>6.25</v>
      </c>
      <c r="G14" s="24"/>
      <c r="H14" s="24"/>
      <c r="I14" s="24"/>
    </row>
    <row r="15" spans="1:9" x14ac:dyDescent="0.2">
      <c r="A15" s="8" t="s">
        <v>17</v>
      </c>
      <c r="B15" s="25">
        <f>$C$9</f>
        <v>0.5</v>
      </c>
      <c r="C15" s="25">
        <f>$C$9</f>
        <v>0.5</v>
      </c>
      <c r="D15" s="25">
        <f>$C$9</f>
        <v>0.5</v>
      </c>
      <c r="E15" s="25">
        <f>$C$9</f>
        <v>0.5</v>
      </c>
      <c r="F15" s="25">
        <f>$C$9</f>
        <v>0.5</v>
      </c>
      <c r="G15" s="26"/>
      <c r="H15" s="26"/>
      <c r="I15" s="26"/>
    </row>
    <row r="16" spans="1:9" x14ac:dyDescent="0.2">
      <c r="A16" s="8" t="s">
        <v>39</v>
      </c>
      <c r="B16" s="27">
        <f>$C$8</f>
        <v>3000</v>
      </c>
      <c r="C16" s="27">
        <f>$C$8</f>
        <v>3000</v>
      </c>
      <c r="D16" s="27">
        <f>$C$8</f>
        <v>3000</v>
      </c>
      <c r="E16" s="27">
        <f>$C$8</f>
        <v>3000</v>
      </c>
      <c r="F16" s="27">
        <f>$C$8</f>
        <v>3000</v>
      </c>
      <c r="G16" s="28"/>
      <c r="H16" s="28"/>
      <c r="I16" s="28"/>
    </row>
    <row r="17" spans="1:9" x14ac:dyDescent="0.2">
      <c r="A17" s="8" t="s">
        <v>15</v>
      </c>
      <c r="B17" s="27">
        <f>B16*B14</f>
        <v>300000</v>
      </c>
      <c r="C17" s="27">
        <f>C16*C14</f>
        <v>150000</v>
      </c>
      <c r="D17" s="27">
        <f>D16*D14</f>
        <v>75000</v>
      </c>
      <c r="E17" s="27">
        <f>E16*E14</f>
        <v>37500</v>
      </c>
      <c r="F17" s="27">
        <f>F16*F14</f>
        <v>18750</v>
      </c>
      <c r="G17" s="28"/>
      <c r="H17" s="28"/>
      <c r="I17" s="28"/>
    </row>
    <row r="18" spans="1:9" x14ac:dyDescent="0.2">
      <c r="B18" s="29"/>
      <c r="C18" s="29"/>
      <c r="D18" s="29"/>
      <c r="E18" s="29"/>
      <c r="F18" s="29"/>
    </row>
    <row r="19" spans="1:9" x14ac:dyDescent="0.2">
      <c r="A19" s="8" t="s">
        <v>18</v>
      </c>
      <c r="B19" s="22"/>
      <c r="C19" s="22"/>
      <c r="D19" s="22"/>
      <c r="E19" s="22"/>
      <c r="F19" s="22"/>
    </row>
    <row r="20" spans="1:9" x14ac:dyDescent="0.2">
      <c r="A20" s="8" t="s">
        <v>19</v>
      </c>
      <c r="B20" s="30">
        <f>$C$10</f>
        <v>0.5</v>
      </c>
      <c r="C20" s="30">
        <f>$C$10</f>
        <v>0.5</v>
      </c>
      <c r="D20" s="30">
        <f>$C$10</f>
        <v>0.5</v>
      </c>
      <c r="E20" s="30">
        <f>$C$10</f>
        <v>0.5</v>
      </c>
      <c r="F20" s="30">
        <f>$C$10</f>
        <v>0.5</v>
      </c>
      <c r="G20" s="31"/>
      <c r="H20" s="31"/>
      <c r="I20" s="31"/>
    </row>
    <row r="21" spans="1:9" x14ac:dyDescent="0.2">
      <c r="A21" s="8" t="s">
        <v>20</v>
      </c>
      <c r="B21" s="32">
        <f>B17*B20</f>
        <v>150000</v>
      </c>
      <c r="C21" s="32">
        <f>C17*C20</f>
        <v>75000</v>
      </c>
      <c r="D21" s="32">
        <f>D17*D20</f>
        <v>37500</v>
      </c>
      <c r="E21" s="32">
        <f>E17*E20</f>
        <v>18750</v>
      </c>
      <c r="F21" s="32">
        <f>F17*F20</f>
        <v>9375</v>
      </c>
      <c r="G21" s="33"/>
      <c r="H21" s="33"/>
      <c r="I21" s="33"/>
    </row>
    <row r="22" spans="1:9" x14ac:dyDescent="0.2">
      <c r="B22" s="29"/>
      <c r="C22" s="29"/>
      <c r="D22" s="29"/>
      <c r="E22" s="29"/>
      <c r="F22" s="29"/>
    </row>
    <row r="23" spans="1:9" x14ac:dyDescent="0.2">
      <c r="A23" s="8" t="s">
        <v>21</v>
      </c>
      <c r="B23" s="29"/>
      <c r="C23" s="29"/>
      <c r="D23" s="29"/>
      <c r="E23" s="29"/>
      <c r="F23" s="29"/>
    </row>
    <row r="24" spans="1:9" x14ac:dyDescent="0.2">
      <c r="A24" s="8" t="s">
        <v>22</v>
      </c>
      <c r="B24" s="32">
        <f>B17-B21</f>
        <v>150000</v>
      </c>
      <c r="C24" s="32">
        <f>C17-C21</f>
        <v>75000</v>
      </c>
      <c r="D24" s="32">
        <f>D17-D21</f>
        <v>37500</v>
      </c>
      <c r="E24" s="32">
        <f>E17-E21</f>
        <v>18750</v>
      </c>
      <c r="F24" s="32">
        <f>F17-F21</f>
        <v>9375</v>
      </c>
      <c r="G24" s="33"/>
      <c r="H24" s="33"/>
      <c r="I24" s="33"/>
    </row>
    <row r="25" spans="1:9" x14ac:dyDescent="0.2">
      <c r="A25" s="8" t="s">
        <v>23</v>
      </c>
      <c r="B25" s="40">
        <f>F6</f>
        <v>1</v>
      </c>
      <c r="C25" s="40">
        <f>F7</f>
        <v>1.1000000000000001</v>
      </c>
      <c r="D25" s="40">
        <f>F8</f>
        <v>1.2100000000000002</v>
      </c>
      <c r="E25" s="40">
        <f>F9</f>
        <v>1.3310000000000004</v>
      </c>
      <c r="F25" s="40">
        <f>F10</f>
        <v>1.4641000000000004</v>
      </c>
      <c r="G25" s="24"/>
    </row>
    <row r="26" spans="1:9" x14ac:dyDescent="0.2">
      <c r="A26" s="8" t="s">
        <v>55</v>
      </c>
      <c r="B26" s="32">
        <f>B24/B25</f>
        <v>150000</v>
      </c>
      <c r="C26" s="32">
        <f>C24/C25</f>
        <v>68181.818181818177</v>
      </c>
      <c r="D26" s="32">
        <f>D24/D25</f>
        <v>30991.735537190078</v>
      </c>
      <c r="E26" s="32">
        <f>E24/E25</f>
        <v>14087.152516904578</v>
      </c>
      <c r="F26" s="32">
        <f>F24/F25</f>
        <v>6403.2511440475364</v>
      </c>
      <c r="G26" s="33"/>
      <c r="H26" s="33"/>
      <c r="I26" s="33"/>
    </row>
    <row r="27" spans="1:9" x14ac:dyDescent="0.2">
      <c r="A27" s="8" t="s">
        <v>24</v>
      </c>
      <c r="B27" s="32">
        <f>B26</f>
        <v>150000</v>
      </c>
      <c r="C27" s="32">
        <f>B27+C26</f>
        <v>218181.81818181818</v>
      </c>
      <c r="D27" s="32">
        <f>C27+D26</f>
        <v>249173.55371900825</v>
      </c>
      <c r="E27" s="32">
        <f>D27+E26</f>
        <v>263260.70623591286</v>
      </c>
      <c r="F27" s="32">
        <f>E27+F26</f>
        <v>269663.9573799604</v>
      </c>
      <c r="G27" s="33"/>
      <c r="H27" s="33"/>
      <c r="I27" s="33"/>
    </row>
    <row r="28" spans="1:9" x14ac:dyDescent="0.2">
      <c r="B28" s="29"/>
      <c r="C28" s="29"/>
      <c r="D28" s="29"/>
      <c r="E28" s="29"/>
      <c r="F28" s="29"/>
      <c r="G28" s="34"/>
      <c r="H28" s="34"/>
      <c r="I28" s="34"/>
    </row>
    <row r="29" spans="1:9" x14ac:dyDescent="0.2">
      <c r="A29" s="35" t="s">
        <v>38</v>
      </c>
      <c r="B29" s="32">
        <f>B27/$B$14</f>
        <v>1500</v>
      </c>
      <c r="C29" s="36">
        <f>C27/$B$14</f>
        <v>2181.818181818182</v>
      </c>
      <c r="D29" s="36">
        <f>D27/$B$14</f>
        <v>2491.7355371900826</v>
      </c>
      <c r="E29" s="36">
        <f>E27/$B$14</f>
        <v>2632.6070623591286</v>
      </c>
      <c r="F29" s="37">
        <f>F27/$B$14</f>
        <v>2696.639573799604</v>
      </c>
      <c r="G29" s="33"/>
      <c r="H29" s="33"/>
      <c r="I29" s="33"/>
    </row>
    <row r="30" spans="1:9" x14ac:dyDescent="0.2">
      <c r="F30" s="38"/>
    </row>
    <row r="32" spans="1:9" x14ac:dyDescent="0.2">
      <c r="A32" s="39" t="s">
        <v>56</v>
      </c>
    </row>
  </sheetData>
  <mergeCells count="1">
    <mergeCell ref="A4:C4"/>
  </mergeCells>
  <phoneticPr fontId="0" type="noConversion"/>
  <printOptions horizontalCentered="1"/>
  <pageMargins left="0.39370078740157483" right="0.39370078740157483" top="0.39370078740157483" bottom="0.39370078740157483" header="0" footer="0"/>
  <pageSetup orientation="landscape" horizontalDpi="300" verticalDpi="300"/>
  <headerFooter alignWithMargins="0">
    <oddHeader>&amp;A</oddHeader>
    <oddFooter>&amp;F</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workbookViewId="0">
      <selection activeCell="A3" sqref="A3"/>
    </sheetView>
  </sheetViews>
  <sheetFormatPr baseColWidth="10" defaultColWidth="9.1640625" defaultRowHeight="15" x14ac:dyDescent="0.2"/>
  <cols>
    <col min="1" max="1" width="30.1640625" style="8" customWidth="1"/>
    <col min="2" max="6" width="15.5" style="8" customWidth="1"/>
    <col min="7" max="9" width="11.33203125" style="8" customWidth="1"/>
    <col min="10" max="16384" width="9.1640625" style="8"/>
  </cols>
  <sheetData>
    <row r="1" spans="1:6" ht="53.25" customHeight="1" x14ac:dyDescent="0.2"/>
    <row r="2" spans="1:6" ht="18" x14ac:dyDescent="0.2">
      <c r="A2" s="2" t="s">
        <v>59</v>
      </c>
    </row>
    <row r="4" spans="1:6" x14ac:dyDescent="0.2">
      <c r="A4" s="8" t="s">
        <v>60</v>
      </c>
    </row>
    <row r="5" spans="1:6" x14ac:dyDescent="0.2">
      <c r="A5" s="8" t="s">
        <v>61</v>
      </c>
    </row>
    <row r="6" spans="1:6" x14ac:dyDescent="0.2">
      <c r="A6" s="8" t="s">
        <v>62</v>
      </c>
    </row>
    <row r="8" spans="1:6" x14ac:dyDescent="0.2">
      <c r="A8" s="10" t="s">
        <v>0</v>
      </c>
      <c r="B8" s="10"/>
      <c r="C8" s="10"/>
      <c r="E8" s="11" t="s">
        <v>1</v>
      </c>
      <c r="F8" s="41">
        <f>'CLV sin Estrategia '!F4</f>
        <v>0.1</v>
      </c>
    </row>
    <row r="9" spans="1:6" x14ac:dyDescent="0.2">
      <c r="A9" s="8" t="s">
        <v>2</v>
      </c>
      <c r="C9" s="42">
        <v>100</v>
      </c>
      <c r="E9" s="8" t="s">
        <v>3</v>
      </c>
    </row>
    <row r="10" spans="1:6" x14ac:dyDescent="0.2">
      <c r="A10" s="8" t="s">
        <v>40</v>
      </c>
      <c r="C10" s="18">
        <v>1100</v>
      </c>
      <c r="E10" s="15" t="s">
        <v>4</v>
      </c>
      <c r="F10" s="43">
        <f>(1+$F$8)^0</f>
        <v>1</v>
      </c>
    </row>
    <row r="11" spans="1:6" x14ac:dyDescent="0.2">
      <c r="A11" s="8" t="s">
        <v>41</v>
      </c>
      <c r="C11" s="15">
        <v>3.3</v>
      </c>
      <c r="E11" s="15" t="s">
        <v>5</v>
      </c>
      <c r="F11" s="43">
        <f>(1+$F$8)^1</f>
        <v>1.1000000000000001</v>
      </c>
    </row>
    <row r="12" spans="1:6" x14ac:dyDescent="0.2">
      <c r="A12" s="8" t="s">
        <v>39</v>
      </c>
      <c r="C12" s="18">
        <f>C10*C11</f>
        <v>3630</v>
      </c>
      <c r="E12" s="15" t="s">
        <v>6</v>
      </c>
      <c r="F12" s="43">
        <f>(1+$F$8)^2</f>
        <v>1.2100000000000002</v>
      </c>
    </row>
    <row r="13" spans="1:6" x14ac:dyDescent="0.2">
      <c r="A13" s="8" t="s">
        <v>57</v>
      </c>
      <c r="C13" s="19">
        <v>0.55000000000000004</v>
      </c>
      <c r="E13" s="15" t="s">
        <v>7</v>
      </c>
      <c r="F13" s="43">
        <f>(1+$F$8)^3</f>
        <v>1.3310000000000004</v>
      </c>
    </row>
    <row r="14" spans="1:6" x14ac:dyDescent="0.2">
      <c r="A14" s="8" t="s">
        <v>8</v>
      </c>
      <c r="C14" s="44">
        <v>0.5</v>
      </c>
      <c r="E14" s="15" t="s">
        <v>9</v>
      </c>
      <c r="F14" s="43">
        <f>(1+$F$8)^4</f>
        <v>1.4641000000000004</v>
      </c>
    </row>
    <row r="15" spans="1:6" x14ac:dyDescent="0.2">
      <c r="C15" s="20"/>
    </row>
    <row r="16" spans="1:6" x14ac:dyDescent="0.2">
      <c r="A16" s="11"/>
      <c r="B16" s="21" t="s">
        <v>10</v>
      </c>
      <c r="C16" s="21" t="s">
        <v>11</v>
      </c>
      <c r="D16" s="21" t="s">
        <v>12</v>
      </c>
      <c r="E16" s="21" t="s">
        <v>13</v>
      </c>
      <c r="F16" s="21" t="s">
        <v>14</v>
      </c>
    </row>
    <row r="17" spans="1:9" x14ac:dyDescent="0.2">
      <c r="A17" s="8" t="s">
        <v>15</v>
      </c>
      <c r="B17" s="45"/>
      <c r="C17" s="45"/>
      <c r="D17" s="45"/>
      <c r="E17" s="45"/>
      <c r="F17" s="45"/>
    </row>
    <row r="18" spans="1:9" x14ac:dyDescent="0.2">
      <c r="A18" s="8" t="s">
        <v>16</v>
      </c>
      <c r="B18" s="46">
        <f>C9</f>
        <v>100</v>
      </c>
      <c r="C18" s="46">
        <f>B18*B19+(B18*B20)</f>
        <v>55.000000000000007</v>
      </c>
      <c r="D18" s="46">
        <f>C18*C19+(C18*C20)</f>
        <v>30.250000000000007</v>
      </c>
      <c r="E18" s="46">
        <f>D18*D19+(D18*D20)</f>
        <v>16.637500000000006</v>
      </c>
      <c r="F18" s="46">
        <f>E18*E19+(E18*E20)</f>
        <v>9.1506250000000051</v>
      </c>
      <c r="G18" s="24"/>
      <c r="H18" s="24"/>
      <c r="I18" s="24"/>
    </row>
    <row r="19" spans="1:9" x14ac:dyDescent="0.2">
      <c r="A19" s="8" t="s">
        <v>17</v>
      </c>
      <c r="B19" s="47">
        <f>$C$13</f>
        <v>0.55000000000000004</v>
      </c>
      <c r="C19" s="47">
        <f t="shared" ref="C19:F19" si="0">$C$13</f>
        <v>0.55000000000000004</v>
      </c>
      <c r="D19" s="47">
        <f t="shared" si="0"/>
        <v>0.55000000000000004</v>
      </c>
      <c r="E19" s="47">
        <f t="shared" si="0"/>
        <v>0.55000000000000004</v>
      </c>
      <c r="F19" s="47">
        <f t="shared" si="0"/>
        <v>0.55000000000000004</v>
      </c>
      <c r="G19" s="26"/>
      <c r="H19" s="26"/>
      <c r="I19" s="26"/>
    </row>
    <row r="20" spans="1:9" x14ac:dyDescent="0.2">
      <c r="A20" s="8" t="s">
        <v>63</v>
      </c>
      <c r="B20" s="47"/>
      <c r="C20" s="47"/>
      <c r="D20" s="47"/>
      <c r="E20" s="47"/>
      <c r="F20" s="47"/>
      <c r="G20" s="26"/>
      <c r="H20" s="26"/>
      <c r="I20" s="26"/>
    </row>
    <row r="21" spans="1:9" x14ac:dyDescent="0.2">
      <c r="A21" s="8" t="s">
        <v>39</v>
      </c>
      <c r="B21" s="48">
        <f>$C$12</f>
        <v>3630</v>
      </c>
      <c r="C21" s="48">
        <f>$C$12</f>
        <v>3630</v>
      </c>
      <c r="D21" s="48">
        <f>$C$12</f>
        <v>3630</v>
      </c>
      <c r="E21" s="48">
        <f>$C$12</f>
        <v>3630</v>
      </c>
      <c r="F21" s="48">
        <f>$C$12</f>
        <v>3630</v>
      </c>
      <c r="G21" s="28"/>
      <c r="H21" s="28"/>
      <c r="I21" s="28"/>
    </row>
    <row r="22" spans="1:9" x14ac:dyDescent="0.2">
      <c r="A22" s="8" t="s">
        <v>15</v>
      </c>
      <c r="B22" s="48">
        <f>B21*B18</f>
        <v>363000</v>
      </c>
      <c r="C22" s="48">
        <f>C21*C18</f>
        <v>199650.00000000003</v>
      </c>
      <c r="D22" s="48">
        <f>D21*D18</f>
        <v>109807.50000000003</v>
      </c>
      <c r="E22" s="48">
        <f>E21*E18</f>
        <v>60394.125000000022</v>
      </c>
      <c r="F22" s="48">
        <f>F21*F18</f>
        <v>33216.768750000017</v>
      </c>
      <c r="G22" s="28"/>
      <c r="H22" s="28"/>
      <c r="I22" s="28"/>
    </row>
    <row r="23" spans="1:9" x14ac:dyDescent="0.2">
      <c r="B23" s="49"/>
      <c r="C23" s="49"/>
      <c r="D23" s="49"/>
      <c r="E23" s="49"/>
      <c r="F23" s="49"/>
      <c r="G23" s="50"/>
    </row>
    <row r="24" spans="1:9" x14ac:dyDescent="0.2">
      <c r="A24" s="8" t="s">
        <v>18</v>
      </c>
      <c r="B24" s="45"/>
      <c r="C24" s="45"/>
      <c r="D24" s="45"/>
      <c r="E24" s="45"/>
      <c r="F24" s="45"/>
    </row>
    <row r="25" spans="1:9" x14ac:dyDescent="0.2">
      <c r="A25" s="8" t="s">
        <v>19</v>
      </c>
      <c r="B25" s="51">
        <f>$C$14</f>
        <v>0.5</v>
      </c>
      <c r="C25" s="51">
        <f>$C$14</f>
        <v>0.5</v>
      </c>
      <c r="D25" s="51">
        <f>$C$14</f>
        <v>0.5</v>
      </c>
      <c r="E25" s="51">
        <f>$C$14</f>
        <v>0.5</v>
      </c>
      <c r="F25" s="51">
        <f>$C$14</f>
        <v>0.5</v>
      </c>
      <c r="G25" s="31"/>
      <c r="H25" s="31"/>
      <c r="I25" s="31"/>
    </row>
    <row r="26" spans="1:9" x14ac:dyDescent="0.2">
      <c r="A26" s="8" t="s">
        <v>25</v>
      </c>
      <c r="B26" s="52">
        <v>5000</v>
      </c>
      <c r="C26" s="52">
        <v>5000</v>
      </c>
      <c r="D26" s="52">
        <v>5000</v>
      </c>
      <c r="E26" s="52">
        <v>5000</v>
      </c>
      <c r="F26" s="52">
        <v>5000</v>
      </c>
      <c r="G26" s="33"/>
      <c r="H26" s="31"/>
      <c r="I26" s="31"/>
    </row>
    <row r="27" spans="1:9" x14ac:dyDescent="0.2">
      <c r="A27" s="8" t="s">
        <v>20</v>
      </c>
      <c r="B27" s="53">
        <f>B22*B25+B26</f>
        <v>186500</v>
      </c>
      <c r="C27" s="53">
        <f>C22*C25+C26</f>
        <v>104825.00000000001</v>
      </c>
      <c r="D27" s="53">
        <f>D22*D25+D26</f>
        <v>59903.750000000015</v>
      </c>
      <c r="E27" s="53">
        <f>E22*E25+E26</f>
        <v>35197.062500000015</v>
      </c>
      <c r="F27" s="53">
        <f>F22*F25+F26</f>
        <v>21608.384375000009</v>
      </c>
      <c r="G27" s="33"/>
      <c r="H27" s="33"/>
      <c r="I27" s="33"/>
    </row>
    <row r="28" spans="1:9" x14ac:dyDescent="0.2">
      <c r="B28" s="49"/>
      <c r="C28" s="49"/>
      <c r="D28" s="49"/>
      <c r="E28" s="49"/>
      <c r="F28" s="49"/>
      <c r="G28" s="34"/>
    </row>
    <row r="29" spans="1:9" x14ac:dyDescent="0.2">
      <c r="A29" s="8" t="s">
        <v>21</v>
      </c>
      <c r="B29" s="49"/>
      <c r="C29" s="49"/>
      <c r="D29" s="49"/>
      <c r="E29" s="49"/>
      <c r="F29" s="49"/>
      <c r="G29" s="34"/>
    </row>
    <row r="30" spans="1:9" x14ac:dyDescent="0.2">
      <c r="A30" s="8" t="s">
        <v>22</v>
      </c>
      <c r="B30" s="53">
        <f>B22-B27</f>
        <v>176500</v>
      </c>
      <c r="C30" s="53">
        <f>C22-C27</f>
        <v>94825.000000000015</v>
      </c>
      <c r="D30" s="53">
        <f>D22-D27</f>
        <v>49903.750000000015</v>
      </c>
      <c r="E30" s="53">
        <f>E22-E27</f>
        <v>25197.062500000007</v>
      </c>
      <c r="F30" s="53">
        <f>F22-F27</f>
        <v>11608.384375000009</v>
      </c>
      <c r="G30" s="33"/>
      <c r="H30" s="33"/>
      <c r="I30" s="33"/>
    </row>
    <row r="31" spans="1:9" x14ac:dyDescent="0.2">
      <c r="A31" s="8" t="s">
        <v>23</v>
      </c>
      <c r="B31" s="57">
        <f>F10</f>
        <v>1</v>
      </c>
      <c r="C31" s="57">
        <f>F11</f>
        <v>1.1000000000000001</v>
      </c>
      <c r="D31" s="57">
        <f>F12</f>
        <v>1.2100000000000002</v>
      </c>
      <c r="E31" s="57">
        <f>F13</f>
        <v>1.3310000000000004</v>
      </c>
      <c r="F31" s="57">
        <f>F14</f>
        <v>1.4641000000000004</v>
      </c>
      <c r="G31" s="24"/>
    </row>
    <row r="32" spans="1:9" x14ac:dyDescent="0.2">
      <c r="A32" s="8" t="s">
        <v>55</v>
      </c>
      <c r="B32" s="53">
        <f>B30/B31</f>
        <v>176500</v>
      </c>
      <c r="C32" s="53">
        <f>C30/C31</f>
        <v>86204.545454545456</v>
      </c>
      <c r="D32" s="53">
        <f>D30/D31</f>
        <v>41242.768595041329</v>
      </c>
      <c r="E32" s="53">
        <f>E30/E31</f>
        <v>18930.925995492111</v>
      </c>
      <c r="F32" s="53">
        <f>F30/F31</f>
        <v>7928.6827231746502</v>
      </c>
      <c r="G32" s="33"/>
      <c r="H32" s="33"/>
      <c r="I32" s="33"/>
    </row>
    <row r="33" spans="1:9" x14ac:dyDescent="0.2">
      <c r="A33" s="8" t="s">
        <v>24</v>
      </c>
      <c r="B33" s="53">
        <f>B32</f>
        <v>176500</v>
      </c>
      <c r="C33" s="53">
        <f>B33+C32</f>
        <v>262704.54545454547</v>
      </c>
      <c r="D33" s="53">
        <f>C33+D32</f>
        <v>303947.31404958677</v>
      </c>
      <c r="E33" s="53">
        <f>D33+E32</f>
        <v>322878.24004507886</v>
      </c>
      <c r="F33" s="53">
        <f>E33+F32</f>
        <v>330806.92276825348</v>
      </c>
      <c r="G33" s="33"/>
      <c r="H33" s="33"/>
      <c r="I33" s="33"/>
    </row>
    <row r="34" spans="1:9" x14ac:dyDescent="0.2">
      <c r="B34" s="49"/>
      <c r="C34" s="49"/>
      <c r="D34" s="49"/>
      <c r="E34" s="49"/>
      <c r="F34" s="49"/>
      <c r="G34" s="34"/>
    </row>
    <row r="35" spans="1:9" x14ac:dyDescent="0.2">
      <c r="A35" s="35" t="s">
        <v>38</v>
      </c>
      <c r="B35" s="54">
        <f>B33/$B$18</f>
        <v>1765</v>
      </c>
      <c r="C35" s="54">
        <f>C33/$B$18</f>
        <v>2627.0454545454545</v>
      </c>
      <c r="D35" s="54">
        <f>D33/$B$18</f>
        <v>3039.4731404958675</v>
      </c>
      <c r="E35" s="54">
        <f>E33/$B$18</f>
        <v>3228.7824004507884</v>
      </c>
      <c r="F35" s="55">
        <f>F33/$B$18</f>
        <v>3308.0692276825348</v>
      </c>
      <c r="G35" s="33"/>
      <c r="H35" s="33"/>
      <c r="I35" s="33"/>
    </row>
    <row r="36" spans="1:9" x14ac:dyDescent="0.2">
      <c r="F36" s="38"/>
    </row>
    <row r="38" spans="1:9" x14ac:dyDescent="0.2">
      <c r="A38" s="39" t="s">
        <v>56</v>
      </c>
    </row>
  </sheetData>
  <mergeCells count="1">
    <mergeCell ref="A8:C8"/>
  </mergeCells>
  <phoneticPr fontId="0" type="noConversion"/>
  <printOptions horizontalCentered="1"/>
  <pageMargins left="0.39370078740157483" right="0.39370078740157483" top="0.39370078740157483" bottom="0.39370078740157483" header="0" footer="0"/>
  <pageSetup orientation="landscape" horizontalDpi="300" verticalDpi="300"/>
  <headerFooter alignWithMargins="0">
    <oddHeader>&amp;A</oddHeader>
    <oddFooter>&amp;F</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0"/>
  <sheetViews>
    <sheetView zoomScaleNormal="100" workbookViewId="0">
      <selection activeCell="A3" sqref="A3"/>
    </sheetView>
  </sheetViews>
  <sheetFormatPr baseColWidth="10" defaultColWidth="11.5" defaultRowHeight="15" x14ac:dyDescent="0.2"/>
  <cols>
    <col min="1" max="1" width="16" style="8" customWidth="1"/>
    <col min="2" max="2" width="19.33203125" style="8" customWidth="1"/>
    <col min="3" max="3" width="20.33203125" style="8" customWidth="1"/>
    <col min="4" max="4" width="5" style="8" customWidth="1"/>
    <col min="5" max="5" width="13.33203125" style="8" customWidth="1"/>
    <col min="6" max="6" width="13.5" style="8" customWidth="1"/>
    <col min="7" max="7" width="13.33203125" style="8" bestFit="1" customWidth="1"/>
    <col min="8" max="16384" width="11.5" style="8"/>
  </cols>
  <sheetData>
    <row r="1" spans="1:3" ht="53.25" customHeight="1" x14ac:dyDescent="0.2"/>
    <row r="2" spans="1:3" ht="18" x14ac:dyDescent="0.2">
      <c r="A2" s="2" t="s">
        <v>43</v>
      </c>
    </row>
    <row r="4" spans="1:3" x14ac:dyDescent="0.2">
      <c r="A4" s="11"/>
      <c r="B4" s="61" t="s">
        <v>26</v>
      </c>
      <c r="C4" s="61" t="s">
        <v>27</v>
      </c>
    </row>
    <row r="5" spans="1:3" x14ac:dyDescent="0.2">
      <c r="A5" s="35" t="s">
        <v>28</v>
      </c>
      <c r="B5" s="62">
        <f>'CLV sin Estrategia '!B29</f>
        <v>1500</v>
      </c>
      <c r="C5" s="62">
        <f>'CLV con Estrategia'!B35</f>
        <v>1765</v>
      </c>
    </row>
    <row r="6" spans="1:3" x14ac:dyDescent="0.2">
      <c r="A6" s="35" t="s">
        <v>29</v>
      </c>
      <c r="B6" s="62">
        <f>'CLV sin Estrategia '!C29</f>
        <v>2181.818181818182</v>
      </c>
      <c r="C6" s="62">
        <f>'CLV con Estrategia'!C35</f>
        <v>2627.0454545454545</v>
      </c>
    </row>
    <row r="7" spans="1:3" x14ac:dyDescent="0.2">
      <c r="A7" s="35" t="s">
        <v>30</v>
      </c>
      <c r="B7" s="62">
        <f>'CLV sin Estrategia '!D29</f>
        <v>2491.7355371900826</v>
      </c>
      <c r="C7" s="62">
        <f>'CLV con Estrategia'!D35</f>
        <v>3039.4731404958675</v>
      </c>
    </row>
    <row r="8" spans="1:3" x14ac:dyDescent="0.2">
      <c r="A8" s="35" t="s">
        <v>31</v>
      </c>
      <c r="B8" s="62">
        <f>'CLV sin Estrategia '!E29</f>
        <v>2632.6070623591286</v>
      </c>
      <c r="C8" s="62">
        <f>'CLV con Estrategia'!E35</f>
        <v>3228.7824004507884</v>
      </c>
    </row>
    <row r="9" spans="1:3" x14ac:dyDescent="0.2">
      <c r="A9" s="63" t="s">
        <v>32</v>
      </c>
      <c r="B9" s="64">
        <f>'CLV sin Estrategia '!F29</f>
        <v>2696.639573799604</v>
      </c>
      <c r="C9" s="64">
        <f>'CLV con Estrategia'!F35</f>
        <v>3308.0692276825348</v>
      </c>
    </row>
    <row r="12" spans="1:3" x14ac:dyDescent="0.2">
      <c r="A12" s="65" t="s">
        <v>44</v>
      </c>
      <c r="B12" s="11"/>
      <c r="C12" s="11"/>
    </row>
    <row r="13" spans="1:3" x14ac:dyDescent="0.2">
      <c r="A13" s="8" t="s">
        <v>33</v>
      </c>
      <c r="B13" s="35"/>
      <c r="C13" s="66">
        <f>C9</f>
        <v>3308.0692276825348</v>
      </c>
    </row>
    <row r="14" spans="1:3" x14ac:dyDescent="0.2">
      <c r="A14" s="8" t="s">
        <v>34</v>
      </c>
      <c r="B14" s="35"/>
      <c r="C14" s="66">
        <f>B9</f>
        <v>2696.639573799604</v>
      </c>
    </row>
    <row r="15" spans="1:3" x14ac:dyDescent="0.2">
      <c r="A15" s="8" t="s">
        <v>35</v>
      </c>
      <c r="B15" s="35"/>
      <c r="C15" s="66">
        <f>C13-C14</f>
        <v>611.42965388293078</v>
      </c>
    </row>
    <row r="16" spans="1:3" x14ac:dyDescent="0.2">
      <c r="A16" s="67" t="s">
        <v>36</v>
      </c>
      <c r="B16" s="68"/>
      <c r="C16" s="69">
        <f>C15*'CLV sin Estrategia '!C5</f>
        <v>61142.96538829308</v>
      </c>
    </row>
    <row r="17" spans="1:3" x14ac:dyDescent="0.2">
      <c r="A17" s="67" t="s">
        <v>37</v>
      </c>
      <c r="B17" s="67"/>
      <c r="C17" s="70">
        <f>(C14-C13)/C14*-1</f>
        <v>0.22673762553347743</v>
      </c>
    </row>
    <row r="20" spans="1:3" x14ac:dyDescent="0.2">
      <c r="A20" s="39" t="s">
        <v>56</v>
      </c>
    </row>
  </sheetData>
  <phoneticPr fontId="0" type="noConversion"/>
  <printOptions horizontalCentered="1"/>
  <pageMargins left="0.39370078740157483" right="0.39370078740157483" top="0.39370078740157483" bottom="0.39370078740157483" header="0" footer="0"/>
  <pageSetup orientation="landscape" horizontalDpi="300" verticalDpi="300"/>
  <headerFooter alignWithMargins="0">
    <oddHeader>&amp;A</oddHeader>
    <oddFooter>&amp;F</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3" sqref="A3"/>
    </sheetView>
  </sheetViews>
  <sheetFormatPr baseColWidth="10" defaultColWidth="11.5" defaultRowHeight="13" x14ac:dyDescent="0.15"/>
  <cols>
    <col min="1" max="1" width="4.33203125" style="1" customWidth="1"/>
    <col min="2" max="2" width="19.33203125" style="1" customWidth="1"/>
    <col min="3" max="3" width="20.33203125" style="1" customWidth="1"/>
    <col min="4" max="4" width="5" style="1" customWidth="1"/>
    <col min="5" max="5" width="13.33203125" style="1" customWidth="1"/>
    <col min="6" max="6" width="13.5" style="1" customWidth="1"/>
    <col min="7" max="7" width="13.33203125" style="1" bestFit="1" customWidth="1"/>
    <col min="8" max="16384" width="11.5" style="1"/>
  </cols>
  <sheetData>
    <row r="1" spans="1:10" ht="52.5" customHeight="1" x14ac:dyDescent="0.15"/>
    <row r="2" spans="1:10" ht="18" x14ac:dyDescent="0.2">
      <c r="A2" s="2" t="s">
        <v>53</v>
      </c>
    </row>
    <row r="4" spans="1:10" x14ac:dyDescent="0.15">
      <c r="A4" s="3" t="s">
        <v>45</v>
      </c>
      <c r="B4" s="58"/>
      <c r="C4" s="58"/>
      <c r="D4" s="3"/>
      <c r="E4" s="3"/>
      <c r="F4" s="3"/>
      <c r="G4" s="3"/>
      <c r="H4" s="3"/>
      <c r="I4" s="3"/>
      <c r="J4" s="3"/>
    </row>
    <row r="5" spans="1:10" x14ac:dyDescent="0.15">
      <c r="A5" s="5"/>
      <c r="B5" s="59"/>
      <c r="C5" s="59"/>
    </row>
    <row r="6" spans="1:10" x14ac:dyDescent="0.15">
      <c r="A6" s="4">
        <v>1</v>
      </c>
      <c r="B6" s="59" t="s">
        <v>46</v>
      </c>
      <c r="C6" s="59"/>
    </row>
    <row r="7" spans="1:10" x14ac:dyDescent="0.15">
      <c r="A7" s="4">
        <v>2</v>
      </c>
      <c r="B7" s="59" t="s">
        <v>47</v>
      </c>
      <c r="C7" s="59"/>
    </row>
    <row r="8" spans="1:10" x14ac:dyDescent="0.15">
      <c r="A8" s="4">
        <v>3</v>
      </c>
      <c r="B8" s="59" t="s">
        <v>48</v>
      </c>
      <c r="C8" s="59"/>
    </row>
    <row r="9" spans="1:10" x14ac:dyDescent="0.15">
      <c r="A9" s="4">
        <v>4</v>
      </c>
      <c r="B9" s="59" t="s">
        <v>49</v>
      </c>
      <c r="C9" s="59"/>
    </row>
    <row r="10" spans="1:10" x14ac:dyDescent="0.15">
      <c r="A10" s="4">
        <v>5</v>
      </c>
      <c r="B10" s="1" t="s">
        <v>50</v>
      </c>
    </row>
    <row r="11" spans="1:10" x14ac:dyDescent="0.15">
      <c r="A11" s="4">
        <v>6</v>
      </c>
      <c r="B11" s="1" t="s">
        <v>51</v>
      </c>
    </row>
    <row r="12" spans="1:10" x14ac:dyDescent="0.15">
      <c r="A12" s="71"/>
      <c r="B12" s="1" t="s">
        <v>52</v>
      </c>
    </row>
    <row r="13" spans="1:10" x14ac:dyDescent="0.15">
      <c r="B13" s="5"/>
      <c r="C13" s="60"/>
    </row>
    <row r="14" spans="1:10" x14ac:dyDescent="0.15">
      <c r="B14" s="5"/>
      <c r="C14" s="60"/>
    </row>
    <row r="15" spans="1:10" x14ac:dyDescent="0.15">
      <c r="A15" s="39" t="s">
        <v>56</v>
      </c>
      <c r="B15" s="6"/>
      <c r="C15" s="60"/>
    </row>
    <row r="16" spans="1:10" x14ac:dyDescent="0.15">
      <c r="A16" s="72"/>
      <c r="B16" s="73"/>
      <c r="C16" s="74"/>
    </row>
    <row r="17" spans="1:3" x14ac:dyDescent="0.15">
      <c r="A17" s="72"/>
      <c r="B17" s="72"/>
      <c r="C17" s="75"/>
    </row>
    <row r="20" spans="1:3" x14ac:dyDescent="0.15">
      <c r="A20" s="7"/>
    </row>
  </sheetData>
  <phoneticPr fontId="0" type="noConversion"/>
  <printOptions horizontalCentered="1"/>
  <pageMargins left="0.39370078740157483" right="0.39370078740157483" top="0.39370078740157483" bottom="0.39370078740157483" header="0" footer="0"/>
  <pageSetup orientation="landscape" horizontalDpi="300" verticalDpi="300"/>
  <headerFooter alignWithMargins="0">
    <oddHeader>&amp;A</oddHeader>
    <oddFooter>&amp;F</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CLV sin Estrategia </vt:lpstr>
      <vt:lpstr>CLV con Estrategia</vt:lpstr>
      <vt:lpstr>Comparación CLV</vt:lpstr>
      <vt:lpstr>Instrucciones de Uso</vt:lpstr>
    </vt:vector>
  </TitlesOfParts>
  <Company>CustomerTrigger.com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Cálculo CLV</dc:title>
  <dc:creator>Cristián M. Maulén</dc:creator>
  <cp:lastModifiedBy>Cristian Maulen Muñoz</cp:lastModifiedBy>
  <cp:lastPrinted>2012-11-21T03:38:20Z</cp:lastPrinted>
  <dcterms:created xsi:type="dcterms:W3CDTF">2008-10-03T17:11:26Z</dcterms:created>
  <dcterms:modified xsi:type="dcterms:W3CDTF">2019-04-09T22:04:36Z</dcterms:modified>
</cp:coreProperties>
</file>